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enek\RÓŻNE KATALOGI\RUCH WWW\"/>
    </mc:Choice>
  </mc:AlternateContent>
  <bookViews>
    <workbookView xWindow="0" yWindow="0" windowWidth="16380" windowHeight="8190" tabRatio="778" activeTab="1"/>
  </bookViews>
  <sheets>
    <sheet name="ruch_graniczny_osob" sheetId="1" r:id="rId1"/>
    <sheet name="ruch_srodkow_transportu" sheetId="5" r:id="rId2"/>
    <sheet name="srodki_transport_rozbicie" sheetId="7" r:id="rId3"/>
  </sheets>
  <externalReferences>
    <externalReference r:id="rId4"/>
  </externalReferences>
  <definedNames>
    <definedName name="AccessDatabase" hidden="1">"C:\BIURO_SG\TABELE\STAT_96\szablon za 1996 rok.mdb"</definedName>
    <definedName name="BuiltIn_Print_Area">"$'3_ruch pieszy'.$a$1:$'3_ruch pieszy'.$iv$#ref!"</definedName>
    <definedName name="BuiltIn_Print_Area___0">#REF!</definedName>
    <definedName name="BuiltIn_Print_Area___0_1">0</definedName>
    <definedName name="BuiltIn_Print_Area___0_2">0</definedName>
    <definedName name="K_NIEZEZWOLENIA">'[1]Baza 2005'!#REF!</definedName>
    <definedName name="_xlnm.Print_Area" localSheetId="0">ruch_graniczny_osob!$A$1:$M$24</definedName>
    <definedName name="_xlnm.Print_Area" localSheetId="1">ruch_srodkow_transportu!$A$1:$D$17</definedName>
    <definedName name="_xlnm.Print_Area" localSheetId="2">srodki_transport_rozbicie!$A$1:$R$40</definedName>
    <definedName name="wrn.cudzoziemcy._.wydaleni._.99." hidden="1">{#N/A,#N/A,FALSE,"24"}</definedName>
    <definedName name="wrn.Przyjęci._.do._.RP._.99." hidden="1">{#N/A,#N/A,FALSE,"23"}</definedName>
  </definedNames>
  <calcPr calcId="162913"/>
</workbook>
</file>

<file path=xl/calcChain.xml><?xml version="1.0" encoding="utf-8"?>
<calcChain xmlns="http://schemas.openxmlformats.org/spreadsheetml/2006/main">
  <c r="L21" i="7" l="1"/>
  <c r="H17" i="7"/>
  <c r="F17" i="7"/>
  <c r="C23" i="7" l="1"/>
  <c r="N19" i="7"/>
  <c r="K6" i="7" l="1"/>
  <c r="G6" i="7"/>
  <c r="C7" i="7"/>
  <c r="D12" i="1"/>
  <c r="J12" i="1" l="1"/>
  <c r="J17" i="7" l="1"/>
  <c r="D18" i="1"/>
  <c r="K5" i="7"/>
  <c r="G5" i="7"/>
  <c r="B10" i="5"/>
  <c r="C8" i="7" l="1"/>
  <c r="L15" i="1"/>
  <c r="L14" i="1"/>
  <c r="R33" i="7" l="1"/>
  <c r="D12" i="5"/>
  <c r="J18" i="1"/>
  <c r="J19" i="1"/>
  <c r="D10" i="1"/>
  <c r="Q6" i="7" l="1"/>
  <c r="Q38" i="7"/>
  <c r="I6" i="7"/>
  <c r="I24" i="7"/>
  <c r="E6" i="7"/>
  <c r="E24" i="7"/>
  <c r="L19" i="1"/>
  <c r="C6" i="7" l="1"/>
  <c r="B32" i="7" s="1"/>
  <c r="F13" i="7"/>
  <c r="C36" i="7"/>
  <c r="C35" i="7"/>
  <c r="C34" i="7" l="1"/>
  <c r="C32" i="7"/>
  <c r="C38" i="7" l="1"/>
  <c r="L21" i="1"/>
  <c r="N15" i="7" l="1"/>
  <c r="J21" i="7"/>
  <c r="H21" i="7"/>
  <c r="D9" i="1" l="1"/>
  <c r="D11" i="1"/>
  <c r="Q5" i="7"/>
  <c r="E5" i="7"/>
  <c r="C17" i="7"/>
  <c r="B17" i="7" s="1"/>
  <c r="C18" i="7"/>
  <c r="B18" i="7" s="1"/>
  <c r="Q37" i="7"/>
  <c r="I23" i="7"/>
  <c r="E23" i="7"/>
  <c r="D11" i="5"/>
  <c r="J9" i="1"/>
  <c r="G6" i="1"/>
  <c r="G8" i="1"/>
  <c r="G9" i="1"/>
  <c r="G11" i="1"/>
  <c r="G5" i="1"/>
  <c r="K21" i="1"/>
  <c r="K18" i="1"/>
  <c r="K19" i="1"/>
  <c r="M19" i="1" s="1"/>
  <c r="I20" i="1"/>
  <c r="H20" i="1"/>
  <c r="F22" i="1"/>
  <c r="D17" i="7" l="1"/>
  <c r="F21" i="7"/>
  <c r="B5" i="5"/>
  <c r="C10" i="7" l="1"/>
  <c r="K17" i="1"/>
  <c r="K14" i="1"/>
  <c r="K15" i="1"/>
  <c r="L17" i="1"/>
  <c r="L18" i="1"/>
  <c r="M18" i="1" s="1"/>
  <c r="L6" i="1"/>
  <c r="L7" i="1"/>
  <c r="L8" i="1"/>
  <c r="L9" i="1"/>
  <c r="L10" i="1"/>
  <c r="L11" i="1"/>
  <c r="L12" i="1"/>
  <c r="L5" i="1"/>
  <c r="K16" i="1" l="1"/>
  <c r="M17" i="1"/>
  <c r="C31" i="7"/>
  <c r="C21" i="7"/>
  <c r="C9" i="7"/>
  <c r="D6" i="1"/>
  <c r="C5" i="5" l="1"/>
  <c r="C10" i="5"/>
  <c r="B4" i="5"/>
  <c r="I13" i="1"/>
  <c r="H13" i="1"/>
  <c r="K11" i="1"/>
  <c r="M11" i="1" s="1"/>
  <c r="K9" i="1"/>
  <c r="M9" i="1" s="1"/>
  <c r="K8" i="1"/>
  <c r="K7" i="1"/>
  <c r="K6" i="1"/>
  <c r="K5" i="1"/>
  <c r="B20" i="1"/>
  <c r="F13" i="1"/>
  <c r="E13" i="1"/>
  <c r="E4" i="1" s="1"/>
  <c r="C13" i="1"/>
  <c r="B13" i="1"/>
  <c r="G13" i="1" l="1"/>
  <c r="C4" i="5"/>
  <c r="K13" i="1"/>
  <c r="F4" i="1"/>
  <c r="G4" i="1" s="1"/>
  <c r="L13" i="1"/>
  <c r="J13" i="1"/>
  <c r="M5" i="7" l="1"/>
  <c r="M6" i="7"/>
  <c r="Q30" i="7"/>
  <c r="Q29" i="7"/>
  <c r="O30" i="7"/>
  <c r="O29" i="7"/>
  <c r="M30" i="7"/>
  <c r="M29" i="7"/>
  <c r="K30" i="7"/>
  <c r="K29" i="7"/>
  <c r="I5" i="7"/>
  <c r="C25" i="7"/>
  <c r="N5" i="7" l="1"/>
  <c r="C29" i="7"/>
  <c r="B16" i="1"/>
  <c r="B4" i="1" s="1"/>
  <c r="B22" i="1" s="1"/>
  <c r="C16" i="1"/>
  <c r="E16" i="1"/>
  <c r="F16" i="1"/>
  <c r="G16" i="1"/>
  <c r="I16" i="1"/>
  <c r="H16" i="1"/>
  <c r="H4" i="1" s="1"/>
  <c r="H22" i="1" s="1"/>
  <c r="C16" i="7" l="1"/>
  <c r="C33" i="7"/>
  <c r="C27" i="7"/>
  <c r="C11" i="7"/>
  <c r="C12" i="7"/>
  <c r="C13" i="7"/>
  <c r="C14" i="7"/>
  <c r="C15" i="7"/>
  <c r="C19" i="7"/>
  <c r="C20" i="7"/>
  <c r="C22" i="7"/>
  <c r="D21" i="7" s="1"/>
  <c r="C37" i="7" l="1"/>
  <c r="D33" i="7"/>
  <c r="O24" i="7"/>
  <c r="O23" i="7"/>
  <c r="K24" i="7"/>
  <c r="K23" i="7"/>
  <c r="G24" i="7"/>
  <c r="G23" i="7"/>
  <c r="D5" i="1"/>
  <c r="E22" i="1"/>
  <c r="L7" i="7"/>
  <c r="J7" i="7"/>
  <c r="H7" i="7"/>
  <c r="F7" i="7"/>
  <c r="D9" i="5"/>
  <c r="L16" i="1"/>
  <c r="D15" i="7"/>
  <c r="L13" i="7"/>
  <c r="L9" i="7"/>
  <c r="C30" i="7"/>
  <c r="K10" i="1"/>
  <c r="M10" i="1" s="1"/>
  <c r="H9" i="7"/>
  <c r="K12" i="1"/>
  <c r="M12" i="1" s="1"/>
  <c r="F20" i="1"/>
  <c r="E20" i="1"/>
  <c r="K20" i="1" s="1"/>
  <c r="K4" i="1" s="1"/>
  <c r="D13" i="5"/>
  <c r="D6" i="5"/>
  <c r="D7" i="5"/>
  <c r="D8" i="5"/>
  <c r="D17" i="1"/>
  <c r="D8" i="1"/>
  <c r="J17" i="1"/>
  <c r="J7" i="1"/>
  <c r="C20" i="1"/>
  <c r="C4" i="1" s="1"/>
  <c r="C22" i="1" s="1"/>
  <c r="D21" i="1"/>
  <c r="O5" i="7"/>
  <c r="C5" i="7" s="1"/>
  <c r="B31" i="7" s="1"/>
  <c r="O6" i="7"/>
  <c r="F9" i="7"/>
  <c r="J9" i="7"/>
  <c r="P11" i="7"/>
  <c r="H13" i="7"/>
  <c r="J13" i="7"/>
  <c r="P15" i="7"/>
  <c r="M23" i="7"/>
  <c r="M24" i="7"/>
  <c r="R31" i="7"/>
  <c r="D31" i="7"/>
  <c r="D11" i="7"/>
  <c r="D13" i="7"/>
  <c r="D7" i="7"/>
  <c r="D9" i="7"/>
  <c r="C24" i="7" l="1"/>
  <c r="N23" i="7"/>
  <c r="K22" i="1"/>
  <c r="G22" i="1"/>
  <c r="B29" i="7"/>
  <c r="H23" i="7"/>
  <c r="B26" i="7"/>
  <c r="L20" i="1"/>
  <c r="L4" i="1" s="1"/>
  <c r="I4" i="1"/>
  <c r="I22" i="1" s="1"/>
  <c r="J22" i="1" s="1"/>
  <c r="L23" i="7"/>
  <c r="F23" i="7"/>
  <c r="L5" i="7"/>
  <c r="J23" i="7"/>
  <c r="D10" i="5"/>
  <c r="R5" i="7"/>
  <c r="R37" i="7"/>
  <c r="P23" i="7"/>
  <c r="P5" i="7"/>
  <c r="J5" i="7"/>
  <c r="F5" i="7"/>
  <c r="H5" i="7"/>
  <c r="D37" i="7"/>
  <c r="D4" i="5"/>
  <c r="D5" i="5"/>
  <c r="M5" i="1"/>
  <c r="M7" i="1"/>
  <c r="J20" i="1"/>
  <c r="D20" i="1"/>
  <c r="M8" i="1"/>
  <c r="M6" i="1"/>
  <c r="D13" i="1"/>
  <c r="L22" i="1" l="1"/>
  <c r="B22" i="7"/>
  <c r="B28" i="7"/>
  <c r="B30" i="7"/>
  <c r="B21" i="7"/>
  <c r="B33" i="7"/>
  <c r="B25" i="7"/>
  <c r="B23" i="7"/>
  <c r="M20" i="1"/>
  <c r="D22" i="1"/>
  <c r="D5" i="7"/>
  <c r="B37" i="7"/>
  <c r="B13" i="7"/>
  <c r="B9" i="7"/>
  <c r="B11" i="7"/>
  <c r="B34" i="7"/>
  <c r="B14" i="7"/>
  <c r="B20" i="7"/>
  <c r="B24" i="7"/>
  <c r="B10" i="7"/>
  <c r="B8" i="7"/>
  <c r="B38" i="7"/>
  <c r="B12" i="7"/>
  <c r="B16" i="7"/>
  <c r="B15" i="7"/>
  <c r="B19" i="7"/>
  <c r="B27" i="7"/>
  <c r="B7" i="7"/>
  <c r="D23" i="7"/>
  <c r="D4" i="1"/>
  <c r="J4" i="1"/>
  <c r="M13" i="1"/>
  <c r="M4" i="1" l="1"/>
  <c r="M22" i="1"/>
  <c r="J21" i="1" l="1"/>
  <c r="M21" i="1"/>
</calcChain>
</file>

<file path=xl/sharedStrings.xml><?xml version="1.0" encoding="utf-8"?>
<sst xmlns="http://schemas.openxmlformats.org/spreadsheetml/2006/main" count="107" uniqueCount="57">
  <si>
    <t>ruch paszportowy</t>
  </si>
  <si>
    <t>ogółem</t>
  </si>
  <si>
    <t>%</t>
  </si>
  <si>
    <t>RAZEM</t>
  </si>
  <si>
    <t>Korczowa</t>
  </si>
  <si>
    <t>Werchrata</t>
  </si>
  <si>
    <t>Medyka</t>
  </si>
  <si>
    <t>Przemyśl</t>
  </si>
  <si>
    <t>razem na odcinku wschodnim</t>
  </si>
  <si>
    <t>Rzeszów</t>
  </si>
  <si>
    <t>Mielec</t>
  </si>
  <si>
    <t>razem lotnicze</t>
  </si>
  <si>
    <t>Polacy</t>
  </si>
  <si>
    <t>Cudzoziemcy</t>
  </si>
  <si>
    <t>w całości</t>
  </si>
  <si>
    <t>ruchu</t>
  </si>
  <si>
    <t>Razem</t>
  </si>
  <si>
    <t>razem na odcinku</t>
  </si>
  <si>
    <t>wschodnim</t>
  </si>
  <si>
    <t>środki transportu ogółem,    w tym:</t>
  </si>
  <si>
    <t>środki transportu drogowego,  z tego:</t>
  </si>
  <si>
    <t xml:space="preserve">     samochody osobowe</t>
  </si>
  <si>
    <t xml:space="preserve">     autobusy</t>
  </si>
  <si>
    <t xml:space="preserve">     samochody ciężarowe</t>
  </si>
  <si>
    <t>inne środki transportu:</t>
  </si>
  <si>
    <t>pociągi osobowe</t>
  </si>
  <si>
    <t>pociągi towarowe</t>
  </si>
  <si>
    <t>samoloty</t>
  </si>
  <si>
    <t xml:space="preserve">udział % </t>
  </si>
  <si>
    <t xml:space="preserve">Ogółem  </t>
  </si>
  <si>
    <t>samochody osobowe</t>
  </si>
  <si>
    <t>autobusy</t>
  </si>
  <si>
    <t>samochody ciężarowe</t>
  </si>
  <si>
    <t>Krościenko /d/</t>
  </si>
  <si>
    <t>Krościenko /k/</t>
  </si>
  <si>
    <r>
      <t>pozostały</t>
    </r>
    <r>
      <rPr>
        <sz val="10"/>
        <color indexed="8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(</t>
    </r>
    <r>
      <rPr>
        <i/>
        <sz val="9"/>
        <color indexed="8"/>
        <rFont val="Arial"/>
        <family val="2"/>
        <charset val="238"/>
      </rPr>
      <t>obsługa środków transportu, inny</t>
    </r>
    <r>
      <rPr>
        <i/>
        <sz val="10"/>
        <color indexed="8"/>
        <rFont val="Arial"/>
        <family val="2"/>
        <charset val="238"/>
      </rPr>
      <t>)</t>
    </r>
  </si>
  <si>
    <t>Przejścia graniczne</t>
  </si>
  <si>
    <t>przejścia graniczne</t>
  </si>
  <si>
    <r>
      <t xml:space="preserve">Krościenko </t>
    </r>
    <r>
      <rPr>
        <sz val="8"/>
        <color indexed="8"/>
        <rFont val="Arial"/>
        <family val="2"/>
        <charset val="238"/>
      </rPr>
      <t>/droga</t>
    </r>
    <r>
      <rPr>
        <sz val="10"/>
        <color indexed="8"/>
        <rFont val="Arial"/>
        <family val="2"/>
        <charset val="238"/>
      </rPr>
      <t>/</t>
    </r>
  </si>
  <si>
    <r>
      <t xml:space="preserve">Krościenko </t>
    </r>
    <r>
      <rPr>
        <sz val="8"/>
        <color indexed="8"/>
        <rFont val="Arial"/>
        <family val="2"/>
        <charset val="238"/>
      </rPr>
      <t>/kolej/</t>
    </r>
  </si>
  <si>
    <t>ruch w ramach MRG</t>
  </si>
  <si>
    <t>Malhowice</t>
  </si>
  <si>
    <t>Barwinek</t>
  </si>
  <si>
    <t>razem na odcinku południowym</t>
  </si>
  <si>
    <t>południowym</t>
  </si>
  <si>
    <t>Budomierz</t>
  </si>
  <si>
    <t>motocykle</t>
  </si>
  <si>
    <t xml:space="preserve">     motocykle</t>
  </si>
  <si>
    <t>Radoszyce</t>
  </si>
  <si>
    <t>Laszki</t>
  </si>
  <si>
    <t>2025 r.</t>
  </si>
  <si>
    <t xml:space="preserve">TAB.3. Ruch graniczny środków transportu z rozbiciem w I półroczu 2025 roku. </t>
  </si>
  <si>
    <t>2025r.</t>
  </si>
  <si>
    <t>2026r.</t>
  </si>
  <si>
    <t>2026 r.</t>
  </si>
  <si>
    <t xml:space="preserve">TAB.2. Ruch graniczny środków transportu w I półroczu 2026 roku. </t>
  </si>
  <si>
    <t>TAB.1. Ruch graniczny osób w I pólroczu 2026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</si>
</sst>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0.0%;\-0.0%"/>
    <numFmt numFmtId="165" formatCode="0.0%"/>
  </numFmts>
  <fonts count="32" x14ac:knownFonts="1">
    <font>
      <sz val="10"/>
      <name val="Arial"/>
      <family val="2"/>
      <charset val="238"/>
    </font>
    <font>
      <sz val="10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i/>
      <sz val="12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Verdana"/>
      <family val="2"/>
      <charset val="238"/>
    </font>
    <font>
      <i/>
      <sz val="8"/>
      <color indexed="8"/>
      <name val="Arial CE"/>
      <family val="2"/>
      <charset val="238"/>
    </font>
    <font>
      <b/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Times New Roman C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42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47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8"/>
      </left>
      <right style="dotted">
        <color indexed="64"/>
      </right>
      <top style="thin">
        <color indexed="64"/>
      </top>
      <bottom/>
      <diagonal/>
    </border>
    <border>
      <left style="hair">
        <color indexed="8"/>
      </left>
      <right style="dotted">
        <color indexed="64"/>
      </right>
      <top/>
      <bottom style="thin">
        <color indexed="64"/>
      </bottom>
      <diagonal/>
    </border>
    <border>
      <left style="thin">
        <color indexed="8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4">
    <xf numFmtId="0" fontId="0" fillId="0" borderId="0" xfId="0"/>
    <xf numFmtId="0" fontId="1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>
      <alignment horizontal="center"/>
    </xf>
    <xf numFmtId="0" fontId="8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3" fontId="9" fillId="0" borderId="0" xfId="0" applyNumberFormat="1" applyFont="1" applyBorder="1" applyAlignment="1" applyProtection="1"/>
    <xf numFmtId="0" fontId="9" fillId="0" borderId="0" xfId="0" applyNumberFormat="1" applyFont="1" applyBorder="1" applyAlignment="1" applyProtection="1"/>
    <xf numFmtId="3" fontId="7" fillId="0" borderId="0" xfId="0" applyNumberFormat="1" applyFont="1" applyBorder="1" applyAlignment="1" applyProtection="1"/>
    <xf numFmtId="0" fontId="7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/>
    <xf numFmtId="3" fontId="4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/>
    <xf numFmtId="0" fontId="2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/>
    <xf numFmtId="3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3" fontId="5" fillId="0" borderId="0" xfId="0" applyNumberFormat="1" applyFont="1" applyBorder="1" applyAlignment="1" applyProtection="1"/>
    <xf numFmtId="3" fontId="5" fillId="0" borderId="0" xfId="0" applyNumberFormat="1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/>
    </xf>
    <xf numFmtId="10" fontId="1" fillId="0" borderId="0" xfId="0" applyNumberFormat="1" applyFont="1" applyBorder="1" applyAlignment="1" applyProtection="1"/>
    <xf numFmtId="0" fontId="10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/>
    <xf numFmtId="0" fontId="17" fillId="2" borderId="1" xfId="0" applyNumberFormat="1" applyFont="1" applyFill="1" applyBorder="1" applyAlignment="1" applyProtection="1">
      <alignment vertical="center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4" borderId="3" xfId="0" applyNumberFormat="1" applyFont="1" applyFill="1" applyBorder="1" applyAlignment="1" applyProtection="1">
      <alignment horizontal="center" vertical="center"/>
    </xf>
    <xf numFmtId="3" fontId="14" fillId="4" borderId="4" xfId="0" applyNumberFormat="1" applyFont="1" applyFill="1" applyBorder="1" applyAlignment="1" applyProtection="1">
      <alignment horizontal="right" vertical="center"/>
    </xf>
    <xf numFmtId="0" fontId="16" fillId="0" borderId="3" xfId="0" applyNumberFormat="1" applyFont="1" applyBorder="1" applyAlignment="1" applyProtection="1">
      <alignment vertical="center"/>
    </xf>
    <xf numFmtId="0" fontId="16" fillId="0" borderId="5" xfId="0" applyNumberFormat="1" applyFont="1" applyBorder="1" applyAlignment="1" applyProtection="1">
      <alignment vertical="center"/>
    </xf>
    <xf numFmtId="3" fontId="17" fillId="2" borderId="6" xfId="0" applyNumberFormat="1" applyFont="1" applyFill="1" applyBorder="1" applyAlignment="1" applyProtection="1">
      <alignment vertical="center"/>
    </xf>
    <xf numFmtId="3" fontId="14" fillId="0" borderId="7" xfId="0" applyNumberFormat="1" applyFont="1" applyBorder="1" applyAlignment="1" applyProtection="1">
      <alignment vertical="center"/>
    </xf>
    <xf numFmtId="0" fontId="14" fillId="3" borderId="10" xfId="0" applyNumberFormat="1" applyFont="1" applyFill="1" applyBorder="1" applyAlignment="1" applyProtection="1">
      <alignment horizontal="center"/>
    </xf>
    <xf numFmtId="0" fontId="14" fillId="3" borderId="11" xfId="0" applyNumberFormat="1" applyFont="1" applyFill="1" applyBorder="1" applyAlignment="1" applyProtection="1">
      <alignment horizontal="center"/>
    </xf>
    <xf numFmtId="0" fontId="16" fillId="4" borderId="0" xfId="0" applyNumberFormat="1" applyFont="1" applyFill="1" applyBorder="1" applyAlignment="1" applyProtection="1"/>
    <xf numFmtId="3" fontId="16" fillId="0" borderId="12" xfId="0" applyNumberFormat="1" applyFont="1" applyBorder="1" applyAlignment="1" applyProtection="1">
      <alignment vertical="top"/>
    </xf>
    <xf numFmtId="3" fontId="16" fillId="0" borderId="13" xfId="0" applyNumberFormat="1" applyFont="1" applyBorder="1" applyAlignment="1" applyProtection="1">
      <alignment vertical="top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14" fillId="3" borderId="5" xfId="0" applyNumberFormat="1" applyFont="1" applyFill="1" applyBorder="1" applyAlignment="1" applyProtection="1">
      <alignment vertical="center"/>
    </xf>
    <xf numFmtId="0" fontId="14" fillId="4" borderId="5" xfId="0" applyNumberFormat="1" applyFont="1" applyFill="1" applyBorder="1" applyAlignment="1" applyProtection="1">
      <alignment vertical="center" wrapText="1"/>
    </xf>
    <xf numFmtId="3" fontId="14" fillId="4" borderId="13" xfId="0" applyNumberFormat="1" applyFont="1" applyFill="1" applyBorder="1" applyAlignment="1" applyProtection="1">
      <alignment horizontal="right" vertical="center"/>
    </xf>
    <xf numFmtId="3" fontId="16" fillId="0" borderId="12" xfId="0" applyNumberFormat="1" applyFont="1" applyBorder="1" applyAlignment="1" applyProtection="1">
      <alignment horizontal="right" vertical="center"/>
    </xf>
    <xf numFmtId="3" fontId="16" fillId="0" borderId="13" xfId="0" applyNumberFormat="1" applyFont="1" applyBorder="1" applyAlignment="1" applyProtection="1">
      <alignment horizontal="right" vertical="center"/>
    </xf>
    <xf numFmtId="0" fontId="16" fillId="0" borderId="1" xfId="0" applyNumberFormat="1" applyFont="1" applyBorder="1" applyAlignment="1" applyProtection="1">
      <alignment vertical="center"/>
    </xf>
    <xf numFmtId="0" fontId="20" fillId="0" borderId="0" xfId="0" applyNumberFormat="1" applyFont="1" applyBorder="1" applyAlignment="1" applyProtection="1"/>
    <xf numFmtId="0" fontId="14" fillId="3" borderId="9" xfId="0" applyNumberFormat="1" applyFont="1" applyFill="1" applyBorder="1" applyAlignment="1" applyProtection="1">
      <alignment horizontal="center" vertical="center"/>
    </xf>
    <xf numFmtId="0" fontId="14" fillId="3" borderId="3" xfId="0" applyNumberFormat="1" applyFont="1" applyFill="1" applyBorder="1" applyAlignment="1" applyProtection="1">
      <alignment horizontal="center" vertical="center"/>
    </xf>
    <xf numFmtId="0" fontId="14" fillId="3" borderId="11" xfId="0" applyNumberFormat="1" applyFont="1" applyFill="1" applyBorder="1" applyAlignment="1" applyProtection="1">
      <alignment horizontal="center" vertical="center" textRotation="90"/>
    </xf>
    <xf numFmtId="10" fontId="16" fillId="4" borderId="14" xfId="0" applyNumberFormat="1" applyFont="1" applyFill="1" applyBorder="1" applyAlignment="1" applyProtection="1"/>
    <xf numFmtId="3" fontId="14" fillId="4" borderId="12" xfId="0" applyNumberFormat="1" applyFont="1" applyFill="1" applyBorder="1" applyAlignment="1" applyProtection="1">
      <alignment vertical="top"/>
    </xf>
    <xf numFmtId="3" fontId="14" fillId="0" borderId="12" xfId="0" applyNumberFormat="1" applyFont="1" applyBorder="1" applyAlignment="1" applyProtection="1">
      <alignment vertical="top"/>
    </xf>
    <xf numFmtId="10" fontId="22" fillId="3" borderId="14" xfId="0" applyNumberFormat="1" applyFont="1" applyFill="1" applyBorder="1" applyAlignment="1" applyProtection="1">
      <alignment horizontal="center" wrapText="1"/>
    </xf>
    <xf numFmtId="10" fontId="22" fillId="3" borderId="14" xfId="0" applyNumberFormat="1" applyFont="1" applyFill="1" applyBorder="1" applyAlignment="1" applyProtection="1">
      <alignment horizontal="center"/>
    </xf>
    <xf numFmtId="10" fontId="22" fillId="3" borderId="16" xfId="0" applyNumberFormat="1" applyFont="1" applyFill="1" applyBorder="1" applyAlignment="1" applyProtection="1">
      <alignment horizontal="center"/>
    </xf>
    <xf numFmtId="0" fontId="14" fillId="3" borderId="17" xfId="0" applyNumberFormat="1" applyFont="1" applyFill="1" applyBorder="1" applyAlignment="1" applyProtection="1"/>
    <xf numFmtId="0" fontId="14" fillId="3" borderId="16" xfId="0" applyNumberFormat="1" applyFont="1" applyFill="1" applyBorder="1" applyAlignment="1" applyProtection="1"/>
    <xf numFmtId="0" fontId="11" fillId="4" borderId="0" xfId="0" applyNumberFormat="1" applyFont="1" applyFill="1" applyBorder="1" applyAlignment="1" applyProtection="1"/>
    <xf numFmtId="0" fontId="16" fillId="0" borderId="15" xfId="0" applyNumberFormat="1" applyFont="1" applyBorder="1" applyAlignment="1" applyProtection="1"/>
    <xf numFmtId="0" fontId="16" fillId="0" borderId="12" xfId="0" applyNumberFormat="1" applyFont="1" applyBorder="1" applyAlignment="1" applyProtection="1"/>
    <xf numFmtId="0" fontId="16" fillId="0" borderId="13" xfId="0" applyNumberFormat="1" applyFont="1" applyBorder="1" applyAlignment="1" applyProtection="1"/>
    <xf numFmtId="164" fontId="14" fillId="0" borderId="0" xfId="0" applyNumberFormat="1" applyFont="1" applyBorder="1" applyAlignment="1" applyProtection="1"/>
    <xf numFmtId="0" fontId="14" fillId="0" borderId="2" xfId="0" applyNumberFormat="1" applyFont="1" applyBorder="1" applyAlignment="1" applyProtection="1">
      <alignment vertical="top"/>
    </xf>
    <xf numFmtId="164" fontId="14" fillId="0" borderId="2" xfId="0" applyNumberFormat="1" applyFont="1" applyBorder="1" applyAlignment="1" applyProtection="1"/>
    <xf numFmtId="3" fontId="14" fillId="0" borderId="13" xfId="0" applyNumberFormat="1" applyFont="1" applyBorder="1" applyAlignment="1" applyProtection="1">
      <alignment vertical="top"/>
    </xf>
    <xf numFmtId="0" fontId="25" fillId="0" borderId="0" xfId="0" applyNumberFormat="1" applyFont="1" applyBorder="1" applyAlignment="1" applyProtection="1"/>
    <xf numFmtId="0" fontId="16" fillId="0" borderId="0" xfId="0" applyNumberFormat="1" applyFont="1" applyBorder="1" applyAlignment="1" applyProtection="1"/>
    <xf numFmtId="3" fontId="16" fillId="0" borderId="15" xfId="0" applyNumberFormat="1" applyFont="1" applyBorder="1" applyAlignment="1" applyProtection="1">
      <alignment vertical="top"/>
    </xf>
    <xf numFmtId="10" fontId="16" fillId="0" borderId="18" xfId="0" applyNumberFormat="1" applyFont="1" applyBorder="1" applyAlignment="1" applyProtection="1">
      <alignment vertical="top"/>
    </xf>
    <xf numFmtId="10" fontId="16" fillId="0" borderId="19" xfId="0" applyNumberFormat="1" applyFont="1" applyBorder="1" applyAlignment="1" applyProtection="1">
      <alignment vertical="top"/>
    </xf>
    <xf numFmtId="0" fontId="22" fillId="3" borderId="5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Border="1" applyAlignment="1" applyProtection="1">
      <alignment vertical="top"/>
    </xf>
    <xf numFmtId="0" fontId="22" fillId="3" borderId="2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Border="1" applyAlignment="1" applyProtection="1"/>
    <xf numFmtId="0" fontId="16" fillId="0" borderId="2" xfId="0" applyNumberFormat="1" applyFont="1" applyBorder="1" applyAlignment="1" applyProtection="1"/>
    <xf numFmtId="0" fontId="0" fillId="0" borderId="0" xfId="0" applyProtection="1"/>
    <xf numFmtId="0" fontId="22" fillId="3" borderId="20" xfId="0" applyNumberFormat="1" applyFont="1" applyFill="1" applyBorder="1" applyAlignment="1" applyProtection="1">
      <alignment horizontal="center" vertical="center"/>
    </xf>
    <xf numFmtId="3" fontId="16" fillId="0" borderId="4" xfId="0" applyNumberFormat="1" applyFont="1" applyBorder="1" applyAlignment="1" applyProtection="1">
      <alignment vertical="center"/>
    </xf>
    <xf numFmtId="0" fontId="22" fillId="3" borderId="17" xfId="0" applyNumberFormat="1" applyFont="1" applyFill="1" applyBorder="1" applyAlignment="1" applyProtection="1">
      <alignment horizontal="center"/>
    </xf>
    <xf numFmtId="0" fontId="9" fillId="0" borderId="0" xfId="0" applyNumberFormat="1" applyFont="1" applyBorder="1" applyAlignment="1" applyProtection="1">
      <alignment vertical="center"/>
    </xf>
    <xf numFmtId="3" fontId="16" fillId="0" borderId="15" xfId="0" applyNumberFormat="1" applyFont="1" applyBorder="1" applyAlignment="1" applyProtection="1">
      <alignment horizontal="right" vertical="center"/>
    </xf>
    <xf numFmtId="0" fontId="24" fillId="3" borderId="15" xfId="0" applyNumberFormat="1" applyFont="1" applyFill="1" applyBorder="1" applyAlignment="1" applyProtection="1">
      <alignment horizontal="center"/>
    </xf>
    <xf numFmtId="3" fontId="14" fillId="4" borderId="21" xfId="0" applyNumberFormat="1" applyFont="1" applyFill="1" applyBorder="1" applyAlignment="1" applyProtection="1">
      <alignment horizontal="right" vertical="center"/>
    </xf>
    <xf numFmtId="3" fontId="14" fillId="0" borderId="22" xfId="0" applyNumberFormat="1" applyFont="1" applyBorder="1" applyAlignment="1" applyProtection="1">
      <alignment vertical="center"/>
    </xf>
    <xf numFmtId="3" fontId="17" fillId="2" borderId="21" xfId="0" applyNumberFormat="1" applyFont="1" applyFill="1" applyBorder="1" applyAlignment="1" applyProtection="1">
      <alignment vertical="center"/>
    </xf>
    <xf numFmtId="3" fontId="14" fillId="4" borderId="21" xfId="0" applyNumberFormat="1" applyFont="1" applyFill="1" applyBorder="1" applyAlignment="1" applyProtection="1">
      <alignment horizontal="center" vertical="center"/>
    </xf>
    <xf numFmtId="3" fontId="14" fillId="4" borderId="4" xfId="0" applyNumberFormat="1" applyFont="1" applyFill="1" applyBorder="1" applyAlignment="1" applyProtection="1">
      <alignment horizontal="center" vertical="center"/>
    </xf>
    <xf numFmtId="3" fontId="16" fillId="0" borderId="22" xfId="0" applyNumberFormat="1" applyFont="1" applyFill="1" applyBorder="1" applyAlignment="1" applyProtection="1">
      <alignment vertical="center" wrapText="1"/>
    </xf>
    <xf numFmtId="3" fontId="16" fillId="0" borderId="7" xfId="0" applyNumberFormat="1" applyFont="1" applyFill="1" applyBorder="1" applyAlignment="1" applyProtection="1">
      <alignment vertical="center" wrapText="1"/>
    </xf>
    <xf numFmtId="3" fontId="16" fillId="0" borderId="23" xfId="0" applyNumberFormat="1" applyFont="1" applyFill="1" applyBorder="1" applyAlignment="1" applyProtection="1">
      <alignment vertical="center" wrapText="1"/>
    </xf>
    <xf numFmtId="165" fontId="14" fillId="0" borderId="3" xfId="0" applyNumberFormat="1" applyFont="1" applyBorder="1" applyAlignment="1" applyProtection="1"/>
    <xf numFmtId="165" fontId="14" fillId="0" borderId="5" xfId="0" applyNumberFormat="1" applyFont="1" applyBorder="1" applyAlignment="1" applyProtection="1"/>
    <xf numFmtId="165" fontId="16" fillId="0" borderId="13" xfId="0" applyNumberFormat="1" applyFont="1" applyBorder="1" applyAlignment="1" applyProtection="1"/>
    <xf numFmtId="165" fontId="16" fillId="0" borderId="12" xfId="0" applyNumberFormat="1" applyFont="1" applyBorder="1" applyAlignment="1" applyProtection="1"/>
    <xf numFmtId="165" fontId="16" fillId="0" borderId="14" xfId="0" applyNumberFormat="1" applyFont="1" applyBorder="1" applyAlignment="1" applyProtection="1"/>
    <xf numFmtId="165" fontId="16" fillId="0" borderId="19" xfId="0" applyNumberFormat="1" applyFont="1" applyBorder="1" applyAlignment="1" applyProtection="1"/>
    <xf numFmtId="165" fontId="16" fillId="0" borderId="18" xfId="0" applyNumberFormat="1" applyFont="1" applyBorder="1" applyAlignment="1" applyProtection="1"/>
    <xf numFmtId="3" fontId="14" fillId="0" borderId="4" xfId="0" applyNumberFormat="1" applyFont="1" applyFill="1" applyBorder="1" applyAlignment="1" applyProtection="1">
      <alignment vertical="center" wrapText="1"/>
    </xf>
    <xf numFmtId="3" fontId="14" fillId="0" borderId="22" xfId="0" applyNumberFormat="1" applyFont="1" applyFill="1" applyBorder="1" applyAlignment="1" applyProtection="1">
      <alignment vertical="center" wrapText="1"/>
    </xf>
    <xf numFmtId="3" fontId="14" fillId="0" borderId="7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3" fontId="14" fillId="4" borderId="8" xfId="0" applyNumberFormat="1" applyFont="1" applyFill="1" applyBorder="1" applyAlignment="1" applyProtection="1">
      <alignment horizontal="right" vertical="center"/>
    </xf>
    <xf numFmtId="3" fontId="16" fillId="0" borderId="4" xfId="0" applyNumberFormat="1" applyFont="1" applyFill="1" applyBorder="1" applyAlignment="1" applyProtection="1">
      <alignment vertical="center" wrapText="1"/>
    </xf>
    <xf numFmtId="3" fontId="16" fillId="0" borderId="22" xfId="0" applyNumberFormat="1" applyFont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top"/>
    </xf>
    <xf numFmtId="3" fontId="14" fillId="0" borderId="12" xfId="0" applyNumberFormat="1" applyFont="1" applyFill="1" applyBorder="1" applyAlignment="1" applyProtection="1">
      <alignment vertical="top"/>
    </xf>
    <xf numFmtId="165" fontId="14" fillId="0" borderId="3" xfId="0" applyNumberFormat="1" applyFont="1" applyFill="1" applyBorder="1" applyAlignment="1" applyProtection="1"/>
    <xf numFmtId="164" fontId="14" fillId="0" borderId="0" xfId="0" applyNumberFormat="1" applyFont="1" applyFill="1" applyBorder="1" applyAlignment="1" applyProtection="1"/>
    <xf numFmtId="165" fontId="16" fillId="0" borderId="12" xfId="0" applyNumberFormat="1" applyFont="1" applyFill="1" applyBorder="1" applyAlignment="1" applyProtection="1"/>
    <xf numFmtId="0" fontId="16" fillId="0" borderId="12" xfId="0" applyNumberFormat="1" applyFont="1" applyFill="1" applyBorder="1" applyAlignment="1" applyProtection="1"/>
    <xf numFmtId="165" fontId="16" fillId="0" borderId="14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3" fontId="16" fillId="0" borderId="12" xfId="0" applyNumberFormat="1" applyFont="1" applyFill="1" applyBorder="1" applyAlignment="1" applyProtection="1">
      <alignment vertical="top"/>
    </xf>
    <xf numFmtId="10" fontId="16" fillId="0" borderId="19" xfId="0" applyNumberFormat="1" applyFont="1" applyFill="1" applyBorder="1" applyAlignment="1" applyProtection="1">
      <alignment vertical="top"/>
    </xf>
    <xf numFmtId="0" fontId="16" fillId="0" borderId="3" xfId="0" applyNumberFormat="1" applyFont="1" applyFill="1" applyBorder="1" applyAlignment="1" applyProtection="1">
      <alignment horizontal="left" vertical="center"/>
    </xf>
    <xf numFmtId="3" fontId="16" fillId="0" borderId="4" xfId="0" applyNumberFormat="1" applyFont="1" applyFill="1" applyBorder="1" applyAlignment="1" applyProtection="1">
      <alignment horizontal="right" vertical="center"/>
    </xf>
    <xf numFmtId="0" fontId="14" fillId="6" borderId="9" xfId="0" applyNumberFormat="1" applyFont="1" applyFill="1" applyBorder="1" applyAlignment="1" applyProtection="1">
      <alignment wrapText="1"/>
    </xf>
    <xf numFmtId="10" fontId="14" fillId="6" borderId="18" xfId="0" applyNumberFormat="1" applyFont="1" applyFill="1" applyBorder="1" applyAlignment="1" applyProtection="1">
      <alignment vertical="top"/>
    </xf>
    <xf numFmtId="3" fontId="14" fillId="6" borderId="15" xfId="0" applyNumberFormat="1" applyFont="1" applyFill="1" applyBorder="1" applyAlignment="1" applyProtection="1">
      <alignment vertical="top"/>
    </xf>
    <xf numFmtId="3" fontId="14" fillId="6" borderId="12" xfId="0" applyNumberFormat="1" applyFont="1" applyFill="1" applyBorder="1" applyAlignment="1" applyProtection="1">
      <alignment vertical="top"/>
    </xf>
    <xf numFmtId="0" fontId="16" fillId="6" borderId="12" xfId="0" applyNumberFormat="1" applyFont="1" applyFill="1" applyBorder="1" applyAlignment="1" applyProtection="1"/>
    <xf numFmtId="165" fontId="16" fillId="6" borderId="14" xfId="0" applyNumberFormat="1" applyFont="1" applyFill="1" applyBorder="1" applyAlignment="1" applyProtection="1"/>
    <xf numFmtId="0" fontId="14" fillId="6" borderId="2" xfId="0" applyNumberFormat="1" applyFont="1" applyFill="1" applyBorder="1" applyAlignment="1" applyProtection="1">
      <alignment vertical="top"/>
    </xf>
    <xf numFmtId="10" fontId="14" fillId="6" borderId="19" xfId="0" applyNumberFormat="1" applyFont="1" applyFill="1" applyBorder="1" applyAlignment="1" applyProtection="1">
      <alignment vertical="top"/>
    </xf>
    <xf numFmtId="3" fontId="14" fillId="6" borderId="13" xfId="0" applyNumberFormat="1" applyFont="1" applyFill="1" applyBorder="1" applyAlignment="1" applyProtection="1">
      <alignment vertical="top"/>
    </xf>
    <xf numFmtId="165" fontId="14" fillId="6" borderId="5" xfId="0" applyNumberFormat="1" applyFont="1" applyFill="1" applyBorder="1" applyAlignment="1" applyProtection="1"/>
    <xf numFmtId="164" fontId="14" fillId="6" borderId="2" xfId="0" applyNumberFormat="1" applyFont="1" applyFill="1" applyBorder="1" applyAlignment="1" applyProtection="1"/>
    <xf numFmtId="165" fontId="16" fillId="6" borderId="13" xfId="0" applyNumberFormat="1" applyFont="1" applyFill="1" applyBorder="1" applyAlignment="1" applyProtection="1"/>
    <xf numFmtId="0" fontId="16" fillId="6" borderId="13" xfId="0" applyNumberFormat="1" applyFont="1" applyFill="1" applyBorder="1" applyAlignment="1" applyProtection="1"/>
    <xf numFmtId="165" fontId="16" fillId="6" borderId="19" xfId="0" applyNumberFormat="1" applyFont="1" applyFill="1" applyBorder="1" applyAlignment="1" applyProtection="1"/>
    <xf numFmtId="0" fontId="14" fillId="6" borderId="27" xfId="0" applyNumberFormat="1" applyFont="1" applyFill="1" applyBorder="1" applyAlignment="1" applyProtection="1"/>
    <xf numFmtId="3" fontId="14" fillId="6" borderId="28" xfId="0" applyNumberFormat="1" applyFont="1" applyFill="1" applyBorder="1" applyAlignment="1" applyProtection="1">
      <alignment vertical="top"/>
    </xf>
    <xf numFmtId="165" fontId="16" fillId="6" borderId="28" xfId="0" applyNumberFormat="1" applyFont="1" applyFill="1" applyBorder="1" applyAlignment="1" applyProtection="1"/>
    <xf numFmtId="165" fontId="16" fillId="6" borderId="29" xfId="0" applyNumberFormat="1" applyFont="1" applyFill="1" applyBorder="1" applyAlignment="1" applyProtection="1"/>
    <xf numFmtId="0" fontId="14" fillId="6" borderId="30" xfId="0" applyNumberFormat="1" applyFont="1" applyFill="1" applyBorder="1" applyAlignment="1" applyProtection="1">
      <alignment vertical="top"/>
    </xf>
    <xf numFmtId="3" fontId="14" fillId="6" borderId="31" xfId="0" applyNumberFormat="1" applyFont="1" applyFill="1" applyBorder="1" applyAlignment="1" applyProtection="1">
      <alignment vertical="top"/>
    </xf>
    <xf numFmtId="165" fontId="16" fillId="6" borderId="31" xfId="0" applyNumberFormat="1" applyFont="1" applyFill="1" applyBorder="1" applyAlignment="1" applyProtection="1"/>
    <xf numFmtId="165" fontId="16" fillId="6" borderId="32" xfId="0" applyNumberFormat="1" applyFont="1" applyFill="1" applyBorder="1" applyAlignment="1" applyProtection="1"/>
    <xf numFmtId="165" fontId="14" fillId="6" borderId="3" xfId="0" applyNumberFormat="1" applyFont="1" applyFill="1" applyBorder="1" applyAlignment="1" applyProtection="1"/>
    <xf numFmtId="164" fontId="14" fillId="6" borderId="0" xfId="0" applyNumberFormat="1" applyFont="1" applyFill="1" applyBorder="1" applyAlignment="1" applyProtection="1"/>
    <xf numFmtId="165" fontId="16" fillId="6" borderId="12" xfId="0" applyNumberFormat="1" applyFont="1" applyFill="1" applyBorder="1" applyAlignment="1" applyProtection="1"/>
    <xf numFmtId="165" fontId="28" fillId="5" borderId="15" xfId="0" applyNumberFormat="1" applyFont="1" applyFill="1" applyBorder="1" applyAlignment="1" applyProtection="1">
      <protection hidden="1"/>
    </xf>
    <xf numFmtId="165" fontId="14" fillId="6" borderId="28" xfId="0" applyNumberFormat="1" applyFont="1" applyFill="1" applyBorder="1" applyAlignment="1" applyProtection="1"/>
    <xf numFmtId="165" fontId="14" fillId="6" borderId="31" xfId="0" applyNumberFormat="1" applyFont="1" applyFill="1" applyBorder="1" applyAlignment="1" applyProtection="1"/>
    <xf numFmtId="0" fontId="14" fillId="6" borderId="33" xfId="0" applyNumberFormat="1" applyFont="1" applyFill="1" applyBorder="1" applyAlignment="1" applyProtection="1">
      <alignment vertical="center" wrapText="1"/>
    </xf>
    <xf numFmtId="3" fontId="14" fillId="6" borderId="34" xfId="0" applyNumberFormat="1" applyFont="1" applyFill="1" applyBorder="1" applyAlignment="1" applyProtection="1">
      <alignment horizontal="right" vertical="center"/>
    </xf>
    <xf numFmtId="0" fontId="22" fillId="6" borderId="33" xfId="0" applyNumberFormat="1" applyFont="1" applyFill="1" applyBorder="1" applyAlignment="1" applyProtection="1">
      <alignment horizontal="left" vertical="center" wrapText="1"/>
    </xf>
    <xf numFmtId="3" fontId="14" fillId="6" borderId="35" xfId="0" applyNumberFormat="1" applyFont="1" applyFill="1" applyBorder="1" applyAlignment="1" applyProtection="1">
      <alignment vertical="center" wrapText="1"/>
    </xf>
    <xf numFmtId="3" fontId="14" fillId="6" borderId="36" xfId="0" applyNumberFormat="1" applyFont="1" applyFill="1" applyBorder="1" applyAlignment="1" applyProtection="1">
      <alignment vertical="center" wrapText="1"/>
    </xf>
    <xf numFmtId="3" fontId="14" fillId="6" borderId="37" xfId="0" applyNumberFormat="1" applyFont="1" applyFill="1" applyBorder="1" applyAlignment="1" applyProtection="1">
      <alignment vertical="center" wrapText="1"/>
    </xf>
    <xf numFmtId="0" fontId="22" fillId="6" borderId="38" xfId="0" applyNumberFormat="1" applyFont="1" applyFill="1" applyBorder="1" applyAlignment="1" applyProtection="1">
      <alignment horizontal="left" vertical="center" wrapText="1"/>
    </xf>
    <xf numFmtId="3" fontId="14" fillId="6" borderId="39" xfId="0" applyNumberFormat="1" applyFont="1" applyFill="1" applyBorder="1" applyAlignment="1" applyProtection="1">
      <alignment vertical="center" wrapText="1"/>
    </xf>
    <xf numFmtId="0" fontId="22" fillId="6" borderId="3" xfId="0" applyNumberFormat="1" applyFont="1" applyFill="1" applyBorder="1" applyAlignment="1" applyProtection="1">
      <alignment vertical="center"/>
    </xf>
    <xf numFmtId="3" fontId="14" fillId="6" borderId="4" xfId="0" applyNumberFormat="1" applyFont="1" applyFill="1" applyBorder="1" applyAlignment="1" applyProtection="1">
      <alignment vertical="center"/>
    </xf>
    <xf numFmtId="3" fontId="14" fillId="6" borderId="22" xfId="0" applyNumberFormat="1" applyFont="1" applyFill="1" applyBorder="1" applyAlignment="1" applyProtection="1">
      <alignment vertical="center"/>
    </xf>
    <xf numFmtId="3" fontId="14" fillId="6" borderId="7" xfId="0" applyNumberFormat="1" applyFont="1" applyFill="1" applyBorder="1" applyAlignment="1" applyProtection="1">
      <alignment vertical="center"/>
    </xf>
    <xf numFmtId="3" fontId="14" fillId="6" borderId="21" xfId="0" applyNumberFormat="1" applyFont="1" applyFill="1" applyBorder="1" applyAlignment="1" applyProtection="1">
      <alignment vertical="center"/>
    </xf>
    <xf numFmtId="3" fontId="14" fillId="6" borderId="8" xfId="0" applyNumberFormat="1" applyFont="1" applyFill="1" applyBorder="1" applyAlignment="1" applyProtection="1">
      <alignment vertical="center"/>
    </xf>
    <xf numFmtId="165" fontId="16" fillId="4" borderId="1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3" fontId="26" fillId="0" borderId="12" xfId="0" applyNumberFormat="1" applyFont="1" applyFill="1" applyBorder="1" applyAlignment="1" applyProtection="1">
      <alignment vertical="top"/>
    </xf>
    <xf numFmtId="3" fontId="14" fillId="4" borderId="40" xfId="0" applyNumberFormat="1" applyFont="1" applyFill="1" applyBorder="1" applyAlignment="1" applyProtection="1">
      <alignment vertical="top"/>
    </xf>
    <xf numFmtId="3" fontId="14" fillId="4" borderId="3" xfId="0" applyNumberFormat="1" applyFont="1" applyFill="1" applyBorder="1" applyAlignment="1" applyProtection="1">
      <alignment vertical="top"/>
    </xf>
    <xf numFmtId="3" fontId="26" fillId="0" borderId="3" xfId="0" applyNumberFormat="1" applyFont="1" applyFill="1" applyBorder="1" applyAlignment="1" applyProtection="1">
      <alignment vertical="top"/>
    </xf>
    <xf numFmtId="0" fontId="16" fillId="0" borderId="1" xfId="0" applyNumberFormat="1" applyFont="1" applyBorder="1" applyAlignment="1" applyProtection="1"/>
    <xf numFmtId="0" fontId="16" fillId="0" borderId="5" xfId="0" applyNumberFormat="1" applyFont="1" applyBorder="1" applyAlignment="1" applyProtection="1"/>
    <xf numFmtId="0" fontId="16" fillId="0" borderId="3" xfId="0" applyNumberFormat="1" applyFont="1" applyBorder="1" applyAlignment="1" applyProtection="1"/>
    <xf numFmtId="3" fontId="14" fillId="6" borderId="3" xfId="0" applyNumberFormat="1" applyFont="1" applyFill="1" applyBorder="1" applyAlignment="1" applyProtection="1">
      <alignment vertical="top"/>
    </xf>
    <xf numFmtId="3" fontId="14" fillId="6" borderId="5" xfId="0" applyNumberFormat="1" applyFont="1" applyFill="1" applyBorder="1" applyAlignment="1" applyProtection="1">
      <alignment vertical="top"/>
    </xf>
    <xf numFmtId="3" fontId="14" fillId="0" borderId="3" xfId="0" applyNumberFormat="1" applyFont="1" applyFill="1" applyBorder="1" applyAlignment="1" applyProtection="1">
      <alignment vertical="top"/>
    </xf>
    <xf numFmtId="0" fontId="16" fillId="6" borderId="3" xfId="0" applyNumberFormat="1" applyFont="1" applyFill="1" applyBorder="1" applyAlignment="1" applyProtection="1"/>
    <xf numFmtId="0" fontId="16" fillId="6" borderId="5" xfId="0" applyNumberFormat="1" applyFont="1" applyFill="1" applyBorder="1" applyAlignment="1" applyProtection="1"/>
    <xf numFmtId="164" fontId="14" fillId="6" borderId="45" xfId="0" applyNumberFormat="1" applyFont="1" applyFill="1" applyBorder="1" applyAlignment="1" applyProtection="1"/>
    <xf numFmtId="164" fontId="14" fillId="0" borderId="42" xfId="0" applyNumberFormat="1" applyFont="1" applyFill="1" applyBorder="1" applyAlignment="1" applyProtection="1"/>
    <xf numFmtId="165" fontId="28" fillId="5" borderId="44" xfId="0" applyNumberFormat="1" applyFont="1" applyFill="1" applyBorder="1" applyAlignment="1" applyProtection="1">
      <protection hidden="1"/>
    </xf>
    <xf numFmtId="164" fontId="14" fillId="0" borderId="42" xfId="0" applyNumberFormat="1" applyFont="1" applyBorder="1" applyAlignment="1" applyProtection="1"/>
    <xf numFmtId="164" fontId="14" fillId="0" borderId="45" xfId="0" applyNumberFormat="1" applyFont="1" applyBorder="1" applyAlignment="1" applyProtection="1"/>
    <xf numFmtId="164" fontId="14" fillId="6" borderId="42" xfId="0" applyNumberFormat="1" applyFont="1" applyFill="1" applyBorder="1" applyAlignment="1" applyProtection="1"/>
    <xf numFmtId="0" fontId="16" fillId="0" borderId="0" xfId="0" applyNumberFormat="1" applyFont="1" applyBorder="1" applyAlignment="1" applyProtection="1">
      <alignment vertical="center"/>
    </xf>
    <xf numFmtId="3" fontId="14" fillId="6" borderId="33" xfId="0" applyNumberFormat="1" applyFont="1" applyFill="1" applyBorder="1" applyAlignment="1" applyProtection="1">
      <alignment horizontal="right" vertical="center"/>
    </xf>
    <xf numFmtId="0" fontId="14" fillId="6" borderId="46" xfId="0" applyNumberFormat="1" applyFont="1" applyFill="1" applyBorder="1" applyAlignment="1" applyProtection="1">
      <alignment vertical="center"/>
    </xf>
    <xf numFmtId="3" fontId="16" fillId="0" borderId="28" xfId="0" applyNumberFormat="1" applyFont="1" applyBorder="1" applyAlignment="1" applyProtection="1">
      <alignment vertical="top"/>
    </xf>
    <xf numFmtId="3" fontId="16" fillId="0" borderId="50" xfId="0" applyNumberFormat="1" applyFont="1" applyBorder="1" applyAlignment="1" applyProtection="1">
      <alignment vertical="top"/>
    </xf>
    <xf numFmtId="3" fontId="14" fillId="6" borderId="49" xfId="0" applyNumberFormat="1" applyFont="1" applyFill="1" applyBorder="1" applyAlignment="1" applyProtection="1">
      <alignment vertical="top"/>
    </xf>
    <xf numFmtId="3" fontId="14" fillId="6" borderId="50" xfId="0" applyNumberFormat="1" applyFont="1" applyFill="1" applyBorder="1" applyAlignment="1" applyProtection="1">
      <alignment vertical="top"/>
    </xf>
    <xf numFmtId="0" fontId="14" fillId="3" borderId="51" xfId="0" applyNumberFormat="1" applyFont="1" applyFill="1" applyBorder="1" applyAlignment="1" applyProtection="1">
      <alignment horizontal="center" vertical="center" textRotation="90"/>
    </xf>
    <xf numFmtId="0" fontId="14" fillId="3" borderId="44" xfId="0" applyNumberFormat="1" applyFont="1" applyFill="1" applyBorder="1" applyAlignment="1" applyProtection="1">
      <alignment horizontal="center" vertical="center"/>
    </xf>
    <xf numFmtId="3" fontId="14" fillId="0" borderId="28" xfId="0" applyNumberFormat="1" applyFont="1" applyFill="1" applyBorder="1" applyAlignment="1" applyProtection="1">
      <alignment vertical="top"/>
    </xf>
    <xf numFmtId="3" fontId="14" fillId="0" borderId="49" xfId="0" applyNumberFormat="1" applyFont="1" applyBorder="1" applyAlignment="1" applyProtection="1">
      <alignment vertical="top"/>
    </xf>
    <xf numFmtId="0" fontId="1" fillId="8" borderId="0" xfId="0" applyNumberFormat="1" applyFont="1" applyFill="1" applyBorder="1" applyAlignment="1" applyProtection="1"/>
    <xf numFmtId="0" fontId="16" fillId="8" borderId="3" xfId="0" applyNumberFormat="1" applyFont="1" applyFill="1" applyBorder="1" applyAlignment="1" applyProtection="1">
      <alignment vertical="center"/>
    </xf>
    <xf numFmtId="3" fontId="16" fillId="8" borderId="4" xfId="0" applyNumberFormat="1" applyFont="1" applyFill="1" applyBorder="1" applyAlignment="1" applyProtection="1">
      <alignment vertical="center"/>
    </xf>
    <xf numFmtId="3" fontId="14" fillId="8" borderId="22" xfId="0" applyNumberFormat="1" applyFont="1" applyFill="1" applyBorder="1" applyAlignment="1" applyProtection="1">
      <alignment vertical="center"/>
    </xf>
    <xf numFmtId="0" fontId="0" fillId="8" borderId="0" xfId="0" applyFill="1" applyProtection="1"/>
    <xf numFmtId="0" fontId="14" fillId="3" borderId="19" xfId="0" applyNumberFormat="1" applyFont="1" applyFill="1" applyBorder="1" applyAlignment="1" applyProtection="1">
      <alignment horizontal="center" vertical="center"/>
    </xf>
    <xf numFmtId="3" fontId="14" fillId="0" borderId="50" xfId="0" applyNumberFormat="1" applyFont="1" applyBorder="1" applyAlignment="1" applyProtection="1">
      <alignment vertical="top"/>
    </xf>
    <xf numFmtId="3" fontId="14" fillId="6" borderId="53" xfId="0" applyNumberFormat="1" applyFont="1" applyFill="1" applyBorder="1" applyAlignment="1" applyProtection="1">
      <alignment vertical="center"/>
    </xf>
    <xf numFmtId="9" fontId="0" fillId="4" borderId="12" xfId="0" applyNumberFormat="1" applyFont="1" applyFill="1" applyBorder="1" applyAlignment="1" applyProtection="1"/>
    <xf numFmtId="9" fontId="0" fillId="0" borderId="12" xfId="0" applyNumberFormat="1" applyFont="1" applyFill="1" applyBorder="1" applyAlignment="1" applyProtection="1"/>
    <xf numFmtId="9" fontId="13" fillId="0" borderId="12" xfId="0" applyNumberFormat="1" applyFont="1" applyFill="1" applyBorder="1" applyAlignment="1" applyProtection="1"/>
    <xf numFmtId="9" fontId="13" fillId="0" borderId="15" xfId="0" applyNumberFormat="1" applyFont="1" applyBorder="1" applyAlignment="1" applyProtection="1"/>
    <xf numFmtId="9" fontId="13" fillId="0" borderId="13" xfId="0" applyNumberFormat="1" applyFont="1" applyBorder="1" applyAlignment="1" applyProtection="1"/>
    <xf numFmtId="9" fontId="13" fillId="0" borderId="12" xfId="0" applyNumberFormat="1" applyFont="1" applyBorder="1" applyAlignment="1" applyProtection="1"/>
    <xf numFmtId="9" fontId="13" fillId="0" borderId="0" xfId="0" applyNumberFormat="1" applyFont="1" applyBorder="1" applyAlignment="1" applyProtection="1"/>
    <xf numFmtId="165" fontId="16" fillId="0" borderId="14" xfId="0" applyNumberFormat="1" applyFont="1" applyBorder="1" applyAlignment="1" applyProtection="1">
      <alignment vertical="top"/>
    </xf>
    <xf numFmtId="165" fontId="16" fillId="0" borderId="19" xfId="0" applyNumberFormat="1" applyFont="1" applyBorder="1" applyAlignment="1" applyProtection="1">
      <alignment vertical="top"/>
    </xf>
    <xf numFmtId="9" fontId="16" fillId="0" borderId="14" xfId="0" applyNumberFormat="1" applyFont="1" applyBorder="1" applyAlignment="1" applyProtection="1">
      <alignment vertical="top"/>
    </xf>
    <xf numFmtId="9" fontId="16" fillId="0" borderId="13" xfId="0" applyNumberFormat="1" applyFont="1" applyBorder="1" applyAlignment="1" applyProtection="1">
      <alignment vertical="top"/>
    </xf>
    <xf numFmtId="9" fontId="16" fillId="0" borderId="18" xfId="0" applyNumberFormat="1" applyFont="1" applyBorder="1" applyAlignment="1" applyProtection="1">
      <alignment vertical="top"/>
    </xf>
    <xf numFmtId="9" fontId="16" fillId="0" borderId="19" xfId="0" applyNumberFormat="1" applyFont="1" applyBorder="1" applyAlignment="1" applyProtection="1">
      <alignment vertical="top"/>
    </xf>
    <xf numFmtId="165" fontId="14" fillId="6" borderId="18" xfId="0" applyNumberFormat="1" applyFont="1" applyFill="1" applyBorder="1" applyAlignment="1" applyProtection="1">
      <alignment vertical="top"/>
    </xf>
    <xf numFmtId="9" fontId="27" fillId="0" borderId="3" xfId="0" applyNumberFormat="1" applyFont="1" applyFill="1" applyBorder="1" applyAlignment="1" applyProtection="1">
      <alignment vertical="center" wrapText="1"/>
    </xf>
    <xf numFmtId="9" fontId="14" fillId="0" borderId="3" xfId="0" applyNumberFormat="1" applyFont="1" applyFill="1" applyBorder="1" applyAlignment="1" applyProtection="1">
      <alignment vertical="center" wrapText="1"/>
    </xf>
    <xf numFmtId="9" fontId="14" fillId="5" borderId="26" xfId="0" applyNumberFormat="1" applyFont="1" applyFill="1" applyBorder="1" applyAlignment="1" applyProtection="1">
      <alignment vertical="center" wrapText="1"/>
    </xf>
    <xf numFmtId="9" fontId="14" fillId="0" borderId="26" xfId="0" applyNumberFormat="1" applyFont="1" applyFill="1" applyBorder="1" applyAlignment="1" applyProtection="1">
      <alignment vertical="center" wrapText="1"/>
    </xf>
    <xf numFmtId="9" fontId="28" fillId="0" borderId="0" xfId="0" applyNumberFormat="1" applyFont="1" applyFill="1" applyBorder="1" applyAlignment="1" applyProtection="1">
      <alignment vertical="center" wrapText="1"/>
    </xf>
    <xf numFmtId="9" fontId="13" fillId="0" borderId="0" xfId="0" applyNumberFormat="1" applyFont="1" applyFill="1" applyBorder="1" applyAlignment="1" applyProtection="1">
      <alignment vertical="center" wrapText="1"/>
    </xf>
    <xf numFmtId="9" fontId="27" fillId="0" borderId="24" xfId="0" applyNumberFormat="1" applyFont="1" applyBorder="1" applyAlignment="1" applyProtection="1">
      <alignment vertical="center"/>
    </xf>
    <xf numFmtId="9" fontId="0" fillId="0" borderId="24" xfId="0" applyNumberFormat="1" applyFont="1" applyBorder="1" applyAlignment="1" applyProtection="1">
      <alignment vertical="center"/>
    </xf>
    <xf numFmtId="9" fontId="27" fillId="0" borderId="24" xfId="0" applyNumberFormat="1" applyFont="1" applyFill="1" applyBorder="1" applyAlignment="1" applyProtection="1">
      <alignment vertical="center" wrapText="1"/>
    </xf>
    <xf numFmtId="3" fontId="16" fillId="0" borderId="54" xfId="0" applyNumberFormat="1" applyFont="1" applyBorder="1" applyAlignment="1" applyProtection="1">
      <alignment vertical="top"/>
    </xf>
    <xf numFmtId="10" fontId="16" fillId="0" borderId="14" xfId="0" applyNumberFormat="1" applyFont="1" applyFill="1" applyBorder="1" applyAlignment="1" applyProtection="1">
      <alignment vertical="top"/>
    </xf>
    <xf numFmtId="0" fontId="16" fillId="0" borderId="41" xfId="0" applyNumberFormat="1" applyFont="1" applyFill="1" applyBorder="1" applyAlignment="1" applyProtection="1"/>
    <xf numFmtId="3" fontId="16" fillId="0" borderId="28" xfId="0" applyNumberFormat="1" applyFont="1" applyFill="1" applyBorder="1" applyAlignment="1" applyProtection="1">
      <alignment vertical="top"/>
    </xf>
    <xf numFmtId="165" fontId="0" fillId="2" borderId="28" xfId="0" applyNumberFormat="1" applyFont="1" applyFill="1" applyBorder="1" applyAlignment="1" applyProtection="1">
      <protection hidden="1"/>
    </xf>
    <xf numFmtId="165" fontId="0" fillId="0" borderId="56" xfId="0" applyNumberFormat="1" applyFont="1" applyFill="1" applyBorder="1" applyAlignment="1" applyProtection="1">
      <protection hidden="1"/>
    </xf>
    <xf numFmtId="3" fontId="14" fillId="0" borderId="41" xfId="0" applyNumberFormat="1" applyFont="1" applyFill="1" applyBorder="1" applyAlignment="1" applyProtection="1">
      <alignment vertical="top"/>
    </xf>
    <xf numFmtId="165" fontId="16" fillId="0" borderId="28" xfId="0" applyNumberFormat="1" applyFont="1" applyFill="1" applyBorder="1" applyAlignment="1" applyProtection="1"/>
    <xf numFmtId="0" fontId="16" fillId="0" borderId="28" xfId="0" applyNumberFormat="1" applyFont="1" applyFill="1" applyBorder="1" applyAlignment="1" applyProtection="1"/>
    <xf numFmtId="165" fontId="16" fillId="0" borderId="29" xfId="0" applyNumberFormat="1" applyFont="1" applyFill="1" applyBorder="1" applyAlignment="1" applyProtection="1"/>
    <xf numFmtId="3" fontId="14" fillId="0" borderId="50" xfId="0" applyNumberFormat="1" applyFont="1" applyBorder="1" applyAlignment="1" applyProtection="1">
      <alignment vertical="center"/>
    </xf>
    <xf numFmtId="3" fontId="14" fillId="0" borderId="55" xfId="0" applyNumberFormat="1" applyFont="1" applyFill="1" applyBorder="1" applyAlignment="1" applyProtection="1">
      <alignment vertical="center"/>
    </xf>
    <xf numFmtId="164" fontId="14" fillId="0" borderId="55" xfId="0" applyNumberFormat="1" applyFont="1" applyFill="1" applyBorder="1" applyAlignment="1" applyProtection="1">
      <alignment vertical="center"/>
    </xf>
    <xf numFmtId="165" fontId="0" fillId="0" borderId="55" xfId="0" applyNumberFormat="1" applyFont="1" applyFill="1" applyBorder="1" applyAlignment="1" applyProtection="1">
      <alignment vertical="center"/>
    </xf>
    <xf numFmtId="165" fontId="16" fillId="0" borderId="55" xfId="0" applyNumberFormat="1" applyFont="1" applyFill="1" applyBorder="1" applyAlignment="1" applyProtection="1">
      <alignment vertical="center"/>
    </xf>
    <xf numFmtId="0" fontId="16" fillId="0" borderId="55" xfId="0" applyNumberFormat="1" applyFont="1" applyFill="1" applyBorder="1" applyAlignment="1" applyProtection="1">
      <alignment vertical="center"/>
    </xf>
    <xf numFmtId="165" fontId="16" fillId="0" borderId="58" xfId="0" applyNumberFormat="1" applyFont="1" applyFill="1" applyBorder="1" applyAlignment="1" applyProtection="1">
      <alignment vertical="center"/>
    </xf>
    <xf numFmtId="10" fontId="16" fillId="0" borderId="19" xfId="0" applyNumberFormat="1" applyFont="1" applyFill="1" applyBorder="1" applyAlignment="1" applyProtection="1">
      <alignment vertical="center"/>
    </xf>
    <xf numFmtId="3" fontId="14" fillId="0" borderId="49" xfId="0" applyNumberFormat="1" applyFont="1" applyBorder="1" applyAlignment="1" applyProtection="1">
      <alignment vertical="center"/>
    </xf>
    <xf numFmtId="3" fontId="14" fillId="0" borderId="49" xfId="0" applyNumberFormat="1" applyFont="1" applyFill="1" applyBorder="1" applyAlignment="1" applyProtection="1">
      <alignment vertical="center"/>
    </xf>
    <xf numFmtId="165" fontId="28" fillId="0" borderId="49" xfId="0" applyNumberFormat="1" applyFont="1" applyFill="1" applyBorder="1" applyAlignment="1" applyProtection="1">
      <alignment vertical="center"/>
    </xf>
    <xf numFmtId="164" fontId="14" fillId="0" borderId="49" xfId="0" applyNumberFormat="1" applyFont="1" applyFill="1" applyBorder="1" applyAlignment="1" applyProtection="1">
      <alignment vertical="center"/>
    </xf>
    <xf numFmtId="165" fontId="0" fillId="0" borderId="49" xfId="0" applyNumberFormat="1" applyFont="1" applyFill="1" applyBorder="1" applyAlignment="1" applyProtection="1">
      <alignment vertical="center"/>
    </xf>
    <xf numFmtId="165" fontId="16" fillId="0" borderId="49" xfId="0" applyNumberFormat="1" applyFont="1" applyFill="1" applyBorder="1" applyAlignment="1" applyProtection="1">
      <alignment vertical="center"/>
    </xf>
    <xf numFmtId="0" fontId="16" fillId="0" borderId="49" xfId="0" applyNumberFormat="1" applyFont="1" applyFill="1" applyBorder="1" applyAlignment="1" applyProtection="1">
      <alignment vertical="center"/>
    </xf>
    <xf numFmtId="165" fontId="16" fillId="0" borderId="57" xfId="0" applyNumberFormat="1" applyFont="1" applyFill="1" applyBorder="1" applyAlignment="1" applyProtection="1">
      <alignment vertical="center"/>
    </xf>
    <xf numFmtId="3" fontId="14" fillId="0" borderId="28" xfId="0" applyNumberFormat="1" applyFont="1" applyBorder="1" applyAlignment="1" applyProtection="1">
      <alignment vertical="center"/>
    </xf>
    <xf numFmtId="3" fontId="14" fillId="0" borderId="12" xfId="0" applyNumberFormat="1" applyFont="1" applyBorder="1" applyAlignment="1" applyProtection="1">
      <alignment vertical="center"/>
    </xf>
    <xf numFmtId="165" fontId="14" fillId="0" borderId="3" xfId="0" applyNumberFormat="1" applyFont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vertical="center"/>
    </xf>
    <xf numFmtId="164" fontId="14" fillId="0" borderId="42" xfId="0" applyNumberFormat="1" applyFont="1" applyBorder="1" applyAlignment="1" applyProtection="1">
      <alignment vertical="center"/>
    </xf>
    <xf numFmtId="165" fontId="16" fillId="0" borderId="12" xfId="0" applyNumberFormat="1" applyFont="1" applyBorder="1" applyAlignment="1" applyProtection="1">
      <alignment vertical="center"/>
    </xf>
    <xf numFmtId="0" fontId="16" fillId="0" borderId="12" xfId="0" applyNumberFormat="1" applyFont="1" applyBorder="1" applyAlignment="1" applyProtection="1">
      <alignment vertical="center"/>
    </xf>
    <xf numFmtId="10" fontId="16" fillId="0" borderId="19" xfId="0" applyNumberFormat="1" applyFont="1" applyBorder="1" applyAlignment="1" applyProtection="1">
      <alignment vertical="center"/>
    </xf>
    <xf numFmtId="3" fontId="14" fillId="0" borderId="13" xfId="0" applyNumberFormat="1" applyFont="1" applyBorder="1" applyAlignment="1" applyProtection="1">
      <alignment vertical="center"/>
    </xf>
    <xf numFmtId="165" fontId="14" fillId="0" borderId="2" xfId="0" applyNumberFormat="1" applyFont="1" applyBorder="1" applyAlignment="1" applyProtection="1">
      <alignment vertical="center"/>
    </xf>
    <xf numFmtId="164" fontId="14" fillId="0" borderId="2" xfId="0" applyNumberFormat="1" applyFont="1" applyBorder="1" applyAlignment="1" applyProtection="1">
      <alignment vertical="center"/>
    </xf>
    <xf numFmtId="164" fontId="14" fillId="0" borderId="45" xfId="0" applyNumberFormat="1" applyFont="1" applyBorder="1" applyAlignment="1" applyProtection="1">
      <alignment vertical="center"/>
    </xf>
    <xf numFmtId="165" fontId="16" fillId="0" borderId="13" xfId="0" applyNumberFormat="1" applyFont="1" applyBorder="1" applyAlignment="1" applyProtection="1">
      <alignment vertical="center"/>
    </xf>
    <xf numFmtId="0" fontId="16" fillId="0" borderId="13" xfId="0" applyNumberFormat="1" applyFont="1" applyBorder="1" applyAlignment="1" applyProtection="1">
      <alignment vertical="center"/>
    </xf>
    <xf numFmtId="9" fontId="28" fillId="6" borderId="33" xfId="0" applyNumberFormat="1" applyFont="1" applyFill="1" applyBorder="1" applyAlignment="1" applyProtection="1">
      <alignment vertical="center" wrapText="1"/>
    </xf>
    <xf numFmtId="0" fontId="0" fillId="9" borderId="46" xfId="0" applyNumberFormat="1" applyFill="1" applyBorder="1"/>
    <xf numFmtId="3" fontId="16" fillId="0" borderId="22" xfId="0" applyNumberFormat="1" applyFont="1" applyFill="1" applyBorder="1" applyAlignment="1" applyProtection="1">
      <alignment vertical="center"/>
    </xf>
    <xf numFmtId="3" fontId="16" fillId="8" borderId="22" xfId="0" applyNumberFormat="1" applyFont="1" applyFill="1" applyBorder="1" applyAlignment="1" applyProtection="1">
      <alignment vertical="center" wrapText="1"/>
    </xf>
    <xf numFmtId="9" fontId="0" fillId="8" borderId="24" xfId="0" applyNumberFormat="1" applyFont="1" applyFill="1" applyBorder="1" applyAlignment="1" applyProtection="1">
      <alignment vertical="center" wrapText="1"/>
    </xf>
    <xf numFmtId="9" fontId="13" fillId="2" borderId="1" xfId="0" applyNumberFormat="1" applyFont="1" applyFill="1" applyBorder="1" applyAlignment="1" applyProtection="1">
      <alignment vertical="center"/>
    </xf>
    <xf numFmtId="9" fontId="13" fillId="4" borderId="3" xfId="0" applyNumberFormat="1" applyFont="1" applyFill="1" applyBorder="1" applyAlignment="1" applyProtection="1">
      <alignment horizontal="right" vertical="center"/>
    </xf>
    <xf numFmtId="9" fontId="13" fillId="6" borderId="33" xfId="0" applyNumberFormat="1" applyFont="1" applyFill="1" applyBorder="1" applyAlignment="1" applyProtection="1">
      <alignment vertical="center" wrapText="1"/>
    </xf>
    <xf numFmtId="9" fontId="0" fillId="0" borderId="24" xfId="0" applyNumberFormat="1" applyFont="1" applyFill="1" applyBorder="1" applyAlignment="1" applyProtection="1">
      <alignment vertical="center" wrapText="1"/>
    </xf>
    <xf numFmtId="9" fontId="13" fillId="2" borderId="9" xfId="0" applyNumberFormat="1" applyFont="1" applyFill="1" applyBorder="1" applyAlignment="1" applyProtection="1">
      <alignment vertical="center"/>
    </xf>
    <xf numFmtId="9" fontId="13" fillId="8" borderId="0" xfId="0" applyNumberFormat="1" applyFont="1" applyFill="1" applyBorder="1" applyAlignment="1" applyProtection="1">
      <alignment vertical="center" wrapText="1"/>
    </xf>
    <xf numFmtId="3" fontId="16" fillId="0" borderId="59" xfId="0" applyNumberFormat="1" applyFont="1" applyBorder="1" applyAlignment="1" applyProtection="1">
      <alignment vertical="top"/>
    </xf>
    <xf numFmtId="3" fontId="16" fillId="0" borderId="31" xfId="0" applyNumberFormat="1" applyFont="1" applyFill="1" applyBorder="1" applyAlignment="1" applyProtection="1">
      <alignment vertical="top"/>
    </xf>
    <xf numFmtId="0" fontId="16" fillId="0" borderId="60" xfId="0" applyNumberFormat="1" applyFont="1" applyBorder="1" applyAlignment="1" applyProtection="1">
      <alignment vertical="top"/>
    </xf>
    <xf numFmtId="3" fontId="16" fillId="0" borderId="60" xfId="0" applyNumberFormat="1" applyFont="1" applyBorder="1" applyAlignment="1" applyProtection="1">
      <alignment vertical="top"/>
    </xf>
    <xf numFmtId="3" fontId="16" fillId="0" borderId="61" xfId="0" applyNumberFormat="1" applyFont="1" applyBorder="1" applyAlignment="1" applyProtection="1">
      <alignment vertical="top"/>
    </xf>
    <xf numFmtId="9" fontId="13" fillId="4" borderId="0" xfId="0" applyNumberFormat="1" applyFont="1" applyFill="1" applyBorder="1" applyAlignment="1" applyProtection="1">
      <alignment horizontal="center"/>
    </xf>
    <xf numFmtId="9" fontId="13" fillId="4" borderId="12" xfId="0" applyNumberFormat="1" applyFont="1" applyFill="1" applyBorder="1" applyAlignment="1" applyProtection="1">
      <alignment horizontal="center"/>
      <protection hidden="1"/>
    </xf>
    <xf numFmtId="9" fontId="13" fillId="2" borderId="14" xfId="0" applyNumberFormat="1" applyFont="1" applyFill="1" applyBorder="1" applyAlignment="1" applyProtection="1">
      <alignment horizontal="center"/>
      <protection hidden="1"/>
    </xf>
    <xf numFmtId="9" fontId="0" fillId="0" borderId="0" xfId="0" applyNumberFormat="1" applyFont="1" applyFill="1" applyBorder="1" applyAlignment="1" applyProtection="1">
      <alignment horizontal="center"/>
      <protection hidden="1"/>
    </xf>
    <xf numFmtId="9" fontId="13" fillId="2" borderId="18" xfId="0" applyNumberFormat="1" applyFont="1" applyFill="1" applyBorder="1" applyAlignment="1" applyProtection="1">
      <alignment horizontal="center"/>
      <protection hidden="1"/>
    </xf>
    <xf numFmtId="9" fontId="13" fillId="2" borderId="19" xfId="0" applyNumberFormat="1" applyFont="1" applyFill="1" applyBorder="1" applyAlignment="1" applyProtection="1">
      <alignment horizontal="center"/>
      <protection hidden="1"/>
    </xf>
    <xf numFmtId="9" fontId="28" fillId="2" borderId="18" xfId="0" applyNumberFormat="1" applyFont="1" applyFill="1" applyBorder="1" applyAlignment="1" applyProtection="1">
      <alignment horizontal="center"/>
      <protection hidden="1"/>
    </xf>
    <xf numFmtId="9" fontId="30" fillId="2" borderId="0" xfId="0" applyNumberFormat="1" applyFont="1" applyFill="1" applyBorder="1" applyAlignment="1" applyProtection="1">
      <alignment horizontal="center"/>
      <protection hidden="1"/>
    </xf>
    <xf numFmtId="9" fontId="30" fillId="2" borderId="43" xfId="0" applyNumberFormat="1" applyFont="1" applyFill="1" applyBorder="1" applyAlignment="1" applyProtection="1">
      <alignment horizontal="center"/>
    </xf>
    <xf numFmtId="165" fontId="14" fillId="6" borderId="2" xfId="0" applyNumberFormat="1" applyFont="1" applyFill="1" applyBorder="1" applyAlignment="1" applyProtection="1">
      <alignment horizontal="center"/>
    </xf>
    <xf numFmtId="9" fontId="14" fillId="6" borderId="30" xfId="0" applyNumberFormat="1" applyFont="1" applyFill="1" applyBorder="1" applyAlignment="1" applyProtection="1">
      <alignment horizontal="center"/>
    </xf>
    <xf numFmtId="9" fontId="30" fillId="2" borderId="31" xfId="0" applyNumberFormat="1" applyFont="1" applyFill="1" applyBorder="1" applyAlignment="1" applyProtection="1">
      <alignment horizontal="center"/>
      <protection hidden="1"/>
    </xf>
    <xf numFmtId="9" fontId="28" fillId="2" borderId="14" xfId="0" applyNumberFormat="1" applyFont="1" applyFill="1" applyBorder="1" applyAlignment="1" applyProtection="1">
      <alignment horizontal="center" vertical="center"/>
      <protection hidden="1"/>
    </xf>
    <xf numFmtId="9" fontId="13" fillId="4" borderId="12" xfId="0" applyNumberFormat="1" applyFont="1" applyFill="1" applyBorder="1" applyAlignment="1" applyProtection="1">
      <alignment horizontal="center"/>
    </xf>
    <xf numFmtId="9" fontId="0" fillId="0" borderId="3" xfId="0" applyNumberFormat="1" applyFont="1" applyFill="1" applyBorder="1" applyAlignment="1" applyProtection="1">
      <alignment horizontal="center"/>
    </xf>
    <xf numFmtId="9" fontId="13" fillId="2" borderId="15" xfId="0" applyNumberFormat="1" applyFont="1" applyFill="1" applyBorder="1" applyAlignment="1" applyProtection="1">
      <alignment horizontal="center"/>
      <protection hidden="1"/>
    </xf>
    <xf numFmtId="9" fontId="13" fillId="2" borderId="52" xfId="0" applyNumberFormat="1" applyFont="1" applyFill="1" applyBorder="1" applyAlignment="1" applyProtection="1">
      <alignment horizontal="center"/>
      <protection hidden="1"/>
    </xf>
    <xf numFmtId="9" fontId="13" fillId="2" borderId="12" xfId="0" applyNumberFormat="1" applyFont="1" applyFill="1" applyBorder="1" applyAlignment="1" applyProtection="1">
      <alignment horizontal="center"/>
      <protection hidden="1"/>
    </xf>
    <xf numFmtId="9" fontId="28" fillId="2" borderId="52" xfId="0" applyNumberFormat="1" applyFont="1" applyFill="1" applyBorder="1" applyAlignment="1" applyProtection="1">
      <alignment horizontal="center"/>
      <protection hidden="1"/>
    </xf>
    <xf numFmtId="9" fontId="13" fillId="2" borderId="5" xfId="0" applyNumberFormat="1" applyFont="1" applyFill="1" applyBorder="1" applyAlignment="1" applyProtection="1">
      <alignment horizontal="center"/>
      <protection hidden="1"/>
    </xf>
    <xf numFmtId="9" fontId="13" fillId="2" borderId="3" xfId="0" applyNumberFormat="1" applyFont="1" applyFill="1" applyBorder="1" applyAlignment="1" applyProtection="1">
      <alignment horizontal="center"/>
      <protection hidden="1"/>
    </xf>
    <xf numFmtId="9" fontId="0" fillId="2" borderId="52" xfId="0" applyNumberFormat="1" applyFont="1" applyFill="1" applyBorder="1" applyAlignment="1" applyProtection="1">
      <alignment horizontal="center"/>
    </xf>
    <xf numFmtId="165" fontId="28" fillId="6" borderId="2" xfId="0" applyNumberFormat="1" applyFont="1" applyFill="1" applyBorder="1" applyAlignment="1" applyProtection="1">
      <alignment horizontal="center"/>
    </xf>
    <xf numFmtId="9" fontId="0" fillId="0" borderId="0" xfId="0" applyNumberFormat="1" applyFont="1" applyFill="1" applyBorder="1" applyAlignment="1" applyProtection="1">
      <alignment horizontal="center"/>
    </xf>
    <xf numFmtId="9" fontId="0" fillId="2" borderId="45" xfId="0" applyNumberFormat="1" applyFont="1" applyFill="1" applyBorder="1" applyAlignment="1" applyProtection="1">
      <alignment horizontal="center"/>
      <protection hidden="1"/>
    </xf>
    <xf numFmtId="9" fontId="0" fillId="2" borderId="14" xfId="0" applyNumberFormat="1" applyFont="1" applyFill="1" applyBorder="1" applyAlignment="1" applyProtection="1">
      <alignment horizontal="center"/>
      <protection hidden="1"/>
    </xf>
    <xf numFmtId="9" fontId="0" fillId="2" borderId="52" xfId="0" applyNumberFormat="1" applyFont="1" applyFill="1" applyBorder="1" applyAlignment="1" applyProtection="1">
      <alignment horizontal="center"/>
      <protection hidden="1"/>
    </xf>
    <xf numFmtId="9" fontId="16" fillId="2" borderId="0" xfId="0" applyNumberFormat="1" applyFont="1" applyFill="1" applyBorder="1" applyAlignment="1" applyProtection="1">
      <alignment horizontal="center"/>
      <protection hidden="1"/>
    </xf>
    <xf numFmtId="9" fontId="16" fillId="2" borderId="2" xfId="0" applyNumberFormat="1" applyFont="1" applyFill="1" applyBorder="1" applyAlignment="1" applyProtection="1">
      <alignment horizontal="center"/>
      <protection hidden="1"/>
    </xf>
    <xf numFmtId="9" fontId="16" fillId="2" borderId="52" xfId="0" applyNumberFormat="1" applyFont="1" applyFill="1" applyBorder="1" applyAlignment="1" applyProtection="1">
      <alignment horizontal="center"/>
    </xf>
    <xf numFmtId="9" fontId="13" fillId="6" borderId="18" xfId="0" applyNumberFormat="1" applyFont="1" applyFill="1" applyBorder="1" applyAlignment="1" applyProtection="1">
      <alignment horizontal="center"/>
      <protection hidden="1"/>
    </xf>
    <xf numFmtId="164" fontId="14" fillId="6" borderId="2" xfId="0" applyNumberFormat="1" applyFont="1" applyFill="1" applyBorder="1" applyAlignment="1" applyProtection="1">
      <alignment horizontal="center"/>
    </xf>
    <xf numFmtId="9" fontId="28" fillId="4" borderId="12" xfId="0" applyNumberFormat="1" applyFont="1" applyFill="1" applyBorder="1" applyAlignment="1" applyProtection="1">
      <alignment horizontal="center"/>
    </xf>
    <xf numFmtId="9" fontId="13" fillId="2" borderId="45" xfId="0" applyNumberFormat="1" applyFont="1" applyFill="1" applyBorder="1" applyAlignment="1" applyProtection="1">
      <alignment horizontal="center"/>
      <protection hidden="1"/>
    </xf>
    <xf numFmtId="9" fontId="13" fillId="2" borderId="0" xfId="0" applyNumberFormat="1" applyFont="1" applyFill="1" applyBorder="1" applyAlignment="1" applyProtection="1">
      <alignment horizontal="center"/>
      <protection hidden="1"/>
    </xf>
    <xf numFmtId="9" fontId="13" fillId="2" borderId="2" xfId="0" applyNumberFormat="1" applyFont="1" applyFill="1" applyBorder="1" applyAlignment="1" applyProtection="1">
      <alignment horizontal="center"/>
      <protection hidden="1"/>
    </xf>
    <xf numFmtId="9" fontId="13" fillId="2" borderId="52" xfId="0" applyNumberFormat="1" applyFont="1" applyFill="1" applyBorder="1" applyAlignment="1" applyProtection="1">
      <alignment horizontal="center"/>
    </xf>
    <xf numFmtId="9" fontId="30" fillId="4" borderId="47" xfId="0" applyNumberFormat="1" applyFont="1" applyFill="1" applyBorder="1" applyAlignment="1" applyProtection="1">
      <alignment horizontal="center"/>
    </xf>
    <xf numFmtId="9" fontId="29" fillId="0" borderId="42" xfId="0" applyNumberFormat="1" applyFont="1" applyFill="1" applyBorder="1" applyAlignment="1" applyProtection="1">
      <alignment horizontal="center"/>
    </xf>
    <xf numFmtId="9" fontId="30" fillId="2" borderId="45" xfId="0" applyNumberFormat="1" applyFont="1" applyFill="1" applyBorder="1" applyAlignment="1" applyProtection="1">
      <alignment horizontal="center"/>
      <protection hidden="1"/>
    </xf>
    <xf numFmtId="9" fontId="30" fillId="2" borderId="44" xfId="0" applyNumberFormat="1" applyFont="1" applyFill="1" applyBorder="1" applyAlignment="1" applyProtection="1">
      <alignment horizontal="center"/>
      <protection hidden="1"/>
    </xf>
    <xf numFmtId="9" fontId="30" fillId="2" borderId="43" xfId="0" applyNumberFormat="1" applyFont="1" applyFill="1" applyBorder="1" applyAlignment="1" applyProtection="1">
      <alignment horizontal="center"/>
      <protection hidden="1"/>
    </xf>
    <xf numFmtId="9" fontId="30" fillId="2" borderId="42" xfId="0" applyNumberFormat="1" applyFont="1" applyFill="1" applyBorder="1" applyAlignment="1" applyProtection="1">
      <alignment horizontal="center"/>
      <protection hidden="1"/>
    </xf>
    <xf numFmtId="165" fontId="29" fillId="2" borderId="45" xfId="0" applyNumberFormat="1" applyFont="1" applyFill="1" applyBorder="1" applyAlignment="1" applyProtection="1">
      <alignment horizontal="center"/>
    </xf>
    <xf numFmtId="164" fontId="14" fillId="6" borderId="45" xfId="0" applyNumberFormat="1" applyFont="1" applyFill="1" applyBorder="1" applyAlignment="1" applyProtection="1">
      <alignment horizontal="center"/>
    </xf>
    <xf numFmtId="9" fontId="0" fillId="6" borderId="13" xfId="0" applyNumberFormat="1" applyFont="1" applyFill="1" applyBorder="1" applyAlignment="1" applyProtection="1"/>
    <xf numFmtId="9" fontId="13" fillId="0" borderId="0" xfId="0" applyNumberFormat="1" applyFont="1" applyBorder="1" applyAlignment="1" applyProtection="1">
      <alignment horizontal="center"/>
    </xf>
    <xf numFmtId="165" fontId="13" fillId="0" borderId="0" xfId="0" applyNumberFormat="1" applyFont="1" applyBorder="1" applyAlignment="1" applyProtection="1">
      <alignment horizontal="center"/>
    </xf>
    <xf numFmtId="165" fontId="13" fillId="0" borderId="15" xfId="0" applyNumberFormat="1" applyFont="1" applyBorder="1" applyAlignment="1" applyProtection="1">
      <alignment horizontal="center"/>
    </xf>
    <xf numFmtId="165" fontId="0" fillId="0" borderId="13" xfId="0" applyNumberFormat="1" applyFont="1" applyBorder="1" applyAlignment="1" applyProtection="1">
      <alignment horizontal="center"/>
    </xf>
    <xf numFmtId="9" fontId="0" fillId="0" borderId="31" xfId="0" applyNumberFormat="1" applyFont="1" applyBorder="1" applyAlignment="1" applyProtection="1">
      <alignment horizontal="center"/>
    </xf>
    <xf numFmtId="9" fontId="0" fillId="4" borderId="12" xfId="0" applyNumberFormat="1" applyFont="1" applyFill="1" applyBorder="1" applyAlignment="1" applyProtection="1">
      <alignment horizontal="center"/>
    </xf>
    <xf numFmtId="9" fontId="0" fillId="0" borderId="12" xfId="0" applyNumberFormat="1" applyFont="1" applyFill="1" applyBorder="1" applyAlignment="1" applyProtection="1">
      <alignment horizontal="center"/>
    </xf>
    <xf numFmtId="9" fontId="13" fillId="0" borderId="12" xfId="0" applyNumberFormat="1" applyFont="1" applyFill="1" applyBorder="1" applyAlignment="1" applyProtection="1">
      <alignment horizontal="center"/>
    </xf>
    <xf numFmtId="9" fontId="13" fillId="0" borderId="15" xfId="0" applyNumberFormat="1" applyFont="1" applyBorder="1" applyAlignment="1" applyProtection="1">
      <alignment horizontal="center"/>
    </xf>
    <xf numFmtId="9" fontId="13" fillId="0" borderId="13" xfId="0" applyNumberFormat="1" applyFont="1" applyBorder="1" applyAlignment="1" applyProtection="1">
      <alignment horizontal="center"/>
    </xf>
    <xf numFmtId="9" fontId="13" fillId="0" borderId="12" xfId="0" applyNumberFormat="1" applyFont="1" applyBorder="1" applyAlignment="1" applyProtection="1">
      <alignment horizontal="center"/>
    </xf>
    <xf numFmtId="9" fontId="0" fillId="0" borderId="13" xfId="0" applyNumberFormat="1" applyFont="1" applyBorder="1" applyAlignment="1" applyProtection="1">
      <alignment horizontal="center"/>
    </xf>
    <xf numFmtId="165" fontId="16" fillId="6" borderId="13" xfId="0" applyNumberFormat="1" applyFont="1" applyFill="1" applyBorder="1" applyAlignment="1" applyProtection="1">
      <alignment horizontal="center"/>
    </xf>
    <xf numFmtId="165" fontId="13" fillId="2" borderId="19" xfId="0" applyNumberFormat="1" applyFont="1" applyFill="1" applyBorder="1" applyAlignment="1" applyProtection="1">
      <alignment horizontal="center"/>
      <protection hidden="1"/>
    </xf>
    <xf numFmtId="3" fontId="16" fillId="0" borderId="63" xfId="0" applyNumberFormat="1" applyFont="1" applyBorder="1" applyAlignment="1" applyProtection="1">
      <alignment vertical="top"/>
    </xf>
    <xf numFmtId="0" fontId="16" fillId="0" borderId="64" xfId="0" applyNumberFormat="1" applyFont="1" applyBorder="1" applyAlignment="1" applyProtection="1"/>
    <xf numFmtId="3" fontId="14" fillId="0" borderId="31" xfId="0" applyNumberFormat="1" applyFont="1" applyFill="1" applyBorder="1" applyAlignment="1" applyProtection="1">
      <alignment vertical="top"/>
    </xf>
    <xf numFmtId="9" fontId="13" fillId="2" borderId="31" xfId="0" applyNumberFormat="1" applyFont="1" applyFill="1" applyBorder="1" applyAlignment="1" applyProtection="1">
      <alignment horizontal="center"/>
      <protection hidden="1"/>
    </xf>
    <xf numFmtId="165" fontId="16" fillId="0" borderId="44" xfId="0" applyNumberFormat="1" applyFont="1" applyBorder="1" applyAlignment="1" applyProtection="1">
      <alignment vertical="top"/>
    </xf>
    <xf numFmtId="3" fontId="16" fillId="0" borderId="66" xfId="0" applyNumberFormat="1" applyFont="1" applyBorder="1" applyAlignment="1" applyProtection="1">
      <alignment vertical="top"/>
    </xf>
    <xf numFmtId="10" fontId="16" fillId="0" borderId="14" xfId="0" applyNumberFormat="1" applyFont="1" applyBorder="1" applyAlignment="1" applyProtection="1">
      <alignment vertical="center"/>
    </xf>
    <xf numFmtId="165" fontId="28" fillId="0" borderId="14" xfId="0" applyNumberFormat="1" applyFont="1" applyBorder="1" applyAlignment="1" applyProtection="1">
      <alignment horizontal="center" vertical="center"/>
    </xf>
    <xf numFmtId="3" fontId="14" fillId="0" borderId="31" xfId="0" applyNumberFormat="1" applyFont="1" applyBorder="1" applyAlignment="1" applyProtection="1">
      <alignment vertical="center"/>
    </xf>
    <xf numFmtId="9" fontId="28" fillId="2" borderId="31" xfId="0" applyNumberFormat="1" applyFont="1" applyFill="1" applyBorder="1" applyAlignment="1" applyProtection="1">
      <alignment horizontal="center" vertical="center"/>
      <protection hidden="1"/>
    </xf>
    <xf numFmtId="10" fontId="16" fillId="0" borderId="0" xfId="0" applyNumberFormat="1" applyFont="1" applyBorder="1" applyAlignment="1" applyProtection="1">
      <alignment vertical="center"/>
    </xf>
    <xf numFmtId="165" fontId="14" fillId="0" borderId="44" xfId="0" applyNumberFormat="1" applyFont="1" applyBorder="1" applyAlignment="1" applyProtection="1">
      <alignment vertical="center"/>
    </xf>
    <xf numFmtId="3" fontId="14" fillId="0" borderId="55" xfId="0" applyNumberFormat="1" applyFont="1" applyBorder="1" applyAlignment="1" applyProtection="1">
      <alignment vertical="center"/>
    </xf>
    <xf numFmtId="0" fontId="16" fillId="0" borderId="42" xfId="0" applyNumberFormat="1" applyFont="1" applyBorder="1" applyAlignment="1" applyProtection="1">
      <alignment vertical="top"/>
    </xf>
    <xf numFmtId="3" fontId="14" fillId="0" borderId="65" xfId="0" applyNumberFormat="1" applyFont="1" applyBorder="1" applyAlignment="1" applyProtection="1">
      <alignment vertical="center"/>
    </xf>
    <xf numFmtId="165" fontId="14" fillId="0" borderId="49" xfId="0" applyNumberFormat="1" applyFont="1" applyBorder="1" applyAlignment="1" applyProtection="1">
      <alignment vertical="center"/>
    </xf>
    <xf numFmtId="164" fontId="14" fillId="0" borderId="67" xfId="0" applyNumberFormat="1" applyFont="1" applyBorder="1" applyAlignment="1" applyProtection="1">
      <alignment vertical="center"/>
    </xf>
    <xf numFmtId="164" fontId="14" fillId="0" borderId="31" xfId="0" applyNumberFormat="1" applyFont="1" applyBorder="1" applyAlignment="1" applyProtection="1">
      <alignment vertical="center"/>
    </xf>
    <xf numFmtId="164" fontId="14" fillId="0" borderId="65" xfId="0" applyNumberFormat="1" applyFont="1" applyBorder="1" applyAlignment="1" applyProtection="1">
      <alignment vertical="center"/>
    </xf>
    <xf numFmtId="0" fontId="16" fillId="0" borderId="67" xfId="0" applyNumberFormat="1" applyFont="1" applyBorder="1" applyAlignment="1" applyProtection="1">
      <alignment vertical="center"/>
    </xf>
    <xf numFmtId="165" fontId="16" fillId="0" borderId="31" xfId="0" applyNumberFormat="1" applyFont="1" applyBorder="1" applyAlignment="1" applyProtection="1">
      <alignment vertical="center"/>
    </xf>
    <xf numFmtId="0" fontId="16" fillId="0" borderId="31" xfId="0" applyNumberFormat="1" applyFont="1" applyBorder="1" applyAlignment="1" applyProtection="1">
      <alignment vertical="center"/>
    </xf>
    <xf numFmtId="0" fontId="14" fillId="0" borderId="64" xfId="0" applyNumberFormat="1" applyFont="1" applyBorder="1" applyAlignment="1" applyProtection="1">
      <alignment vertical="top"/>
    </xf>
    <xf numFmtId="0" fontId="16" fillId="0" borderId="50" xfId="0" applyNumberFormat="1" applyFont="1" applyBorder="1" applyAlignment="1" applyProtection="1">
      <alignment vertical="center"/>
    </xf>
    <xf numFmtId="9" fontId="28" fillId="8" borderId="0" xfId="0" applyNumberFormat="1" applyFont="1" applyFill="1" applyBorder="1" applyAlignment="1" applyProtection="1">
      <alignment vertical="center" wrapText="1"/>
    </xf>
    <xf numFmtId="165" fontId="13" fillId="0" borderId="19" xfId="0" applyNumberFormat="1" applyFont="1" applyBorder="1" applyAlignment="1" applyProtection="1">
      <alignment horizontal="center" vertical="center"/>
    </xf>
    <xf numFmtId="0" fontId="16" fillId="0" borderId="68" xfId="0" applyNumberFormat="1" applyFont="1" applyFill="1" applyBorder="1" applyAlignment="1" applyProtection="1">
      <alignment vertical="top"/>
    </xf>
    <xf numFmtId="10" fontId="16" fillId="0" borderId="50" xfId="0" applyNumberFormat="1" applyFont="1" applyFill="1" applyBorder="1" applyAlignment="1" applyProtection="1">
      <alignment vertical="center"/>
    </xf>
    <xf numFmtId="3" fontId="16" fillId="0" borderId="69" xfId="0" applyNumberFormat="1" applyFont="1" applyFill="1" applyBorder="1" applyAlignment="1" applyProtection="1">
      <alignment vertical="center" wrapText="1"/>
    </xf>
    <xf numFmtId="0" fontId="16" fillId="0" borderId="42" xfId="0" applyNumberFormat="1" applyFont="1" applyBorder="1" applyAlignment="1" applyProtection="1">
      <alignment vertical="center"/>
    </xf>
    <xf numFmtId="9" fontId="14" fillId="0" borderId="42" xfId="0" applyNumberFormat="1" applyFont="1" applyFill="1" applyBorder="1" applyAlignment="1" applyProtection="1">
      <alignment vertical="center" wrapText="1"/>
    </xf>
    <xf numFmtId="3" fontId="16" fillId="0" borderId="70" xfId="0" applyNumberFormat="1" applyFont="1" applyBorder="1" applyAlignment="1" applyProtection="1">
      <alignment vertical="center"/>
    </xf>
    <xf numFmtId="3" fontId="16" fillId="0" borderId="71" xfId="0" applyNumberFormat="1" applyFont="1" applyBorder="1" applyAlignment="1" applyProtection="1">
      <alignment vertical="center"/>
    </xf>
    <xf numFmtId="3" fontId="16" fillId="0" borderId="70" xfId="0" applyNumberFormat="1" applyFont="1" applyFill="1" applyBorder="1" applyAlignment="1" applyProtection="1">
      <alignment vertical="center" wrapText="1"/>
    </xf>
    <xf numFmtId="3" fontId="16" fillId="0" borderId="72" xfId="0" applyNumberFormat="1" applyFont="1" applyFill="1" applyBorder="1" applyAlignment="1" applyProtection="1">
      <alignment vertical="center" wrapText="1"/>
    </xf>
    <xf numFmtId="3" fontId="16" fillId="0" borderId="71" xfId="0" applyNumberFormat="1" applyFont="1" applyFill="1" applyBorder="1" applyAlignment="1" applyProtection="1">
      <alignment vertical="center" wrapText="1"/>
    </xf>
    <xf numFmtId="3" fontId="16" fillId="0" borderId="73" xfId="0" applyNumberFormat="1" applyFont="1" applyFill="1" applyBorder="1" applyAlignment="1" applyProtection="1">
      <alignment vertical="center" wrapText="1"/>
    </xf>
    <xf numFmtId="3" fontId="16" fillId="0" borderId="69" xfId="0" applyNumberFormat="1" applyFont="1" applyBorder="1" applyAlignment="1" applyProtection="1">
      <alignment vertical="center"/>
    </xf>
    <xf numFmtId="3" fontId="16" fillId="0" borderId="74" xfId="0" applyNumberFormat="1" applyFont="1" applyBorder="1" applyAlignment="1" applyProtection="1">
      <alignment vertical="center"/>
    </xf>
    <xf numFmtId="9" fontId="13" fillId="0" borderId="31" xfId="0" applyNumberFormat="1" applyFont="1" applyBorder="1" applyAlignment="1" applyProtection="1">
      <alignment horizontal="center"/>
    </xf>
    <xf numFmtId="0" fontId="16" fillId="0" borderId="31" xfId="0" applyNumberFormat="1" applyFont="1" applyBorder="1" applyAlignment="1" applyProtection="1"/>
    <xf numFmtId="165" fontId="16" fillId="0" borderId="32" xfId="0" applyNumberFormat="1" applyFont="1" applyBorder="1" applyAlignment="1" applyProtection="1"/>
    <xf numFmtId="9" fontId="27" fillId="8" borderId="24" xfId="0" applyNumberFormat="1" applyFont="1" applyFill="1" applyBorder="1" applyAlignment="1" applyProtection="1">
      <alignment vertical="center" wrapText="1"/>
    </xf>
    <xf numFmtId="0" fontId="16" fillId="0" borderId="64" xfId="0" applyNumberFormat="1" applyFont="1" applyBorder="1" applyAlignment="1" applyProtection="1">
      <alignment vertical="center"/>
    </xf>
    <xf numFmtId="3" fontId="14" fillId="0" borderId="75" xfId="0" applyNumberFormat="1" applyFont="1" applyFill="1" applyBorder="1" applyAlignment="1" applyProtection="1">
      <alignment vertical="top"/>
    </xf>
    <xf numFmtId="3" fontId="16" fillId="0" borderId="41" xfId="0" applyNumberFormat="1" applyFont="1" applyBorder="1" applyAlignment="1" applyProtection="1">
      <alignment vertical="top"/>
    </xf>
    <xf numFmtId="3" fontId="14" fillId="0" borderId="32" xfId="0" applyNumberFormat="1" applyFont="1" applyFill="1" applyBorder="1" applyAlignment="1" applyProtection="1">
      <alignment vertical="top"/>
    </xf>
    <xf numFmtId="9" fontId="30" fillId="2" borderId="76" xfId="0" applyNumberFormat="1" applyFont="1" applyFill="1" applyBorder="1" applyAlignment="1" applyProtection="1">
      <alignment horizontal="center"/>
      <protection hidden="1"/>
    </xf>
    <xf numFmtId="9" fontId="30" fillId="2" borderId="13" xfId="0" applyNumberFormat="1" applyFont="1" applyFill="1" applyBorder="1" applyAlignment="1" applyProtection="1">
      <alignment horizontal="center"/>
      <protection hidden="1"/>
    </xf>
    <xf numFmtId="9" fontId="30" fillId="2" borderId="49" xfId="0" applyNumberFormat="1" applyFont="1" applyFill="1" applyBorder="1" applyAlignment="1" applyProtection="1">
      <alignment horizontal="center"/>
      <protection hidden="1"/>
    </xf>
    <xf numFmtId="9" fontId="28" fillId="2" borderId="14" xfId="0" applyNumberFormat="1" applyFont="1" applyFill="1" applyBorder="1" applyAlignment="1" applyProtection="1">
      <alignment horizontal="center"/>
      <protection hidden="1"/>
    </xf>
    <xf numFmtId="9" fontId="28" fillId="4" borderId="0" xfId="0" applyNumberFormat="1" applyFont="1" applyFill="1" applyBorder="1" applyAlignment="1" applyProtection="1">
      <alignment horizontal="center"/>
    </xf>
    <xf numFmtId="9" fontId="28" fillId="2" borderId="12" xfId="0" applyNumberFormat="1" applyFont="1" applyFill="1" applyBorder="1" applyAlignment="1" applyProtection="1">
      <alignment horizontal="center"/>
      <protection hidden="1"/>
    </xf>
    <xf numFmtId="0" fontId="31" fillId="0" borderId="0" xfId="0" applyNumberFormat="1" applyFont="1" applyBorder="1" applyAlignment="1" applyProtection="1"/>
    <xf numFmtId="9" fontId="28" fillId="2" borderId="9" xfId="0" applyNumberFormat="1" applyFont="1" applyFill="1" applyBorder="1" applyAlignment="1" applyProtection="1">
      <alignment horizontal="center"/>
      <protection hidden="1"/>
    </xf>
    <xf numFmtId="9" fontId="28" fillId="0" borderId="0" xfId="0" applyNumberFormat="1" applyFont="1" applyBorder="1" applyAlignment="1" applyProtection="1">
      <alignment horizontal="center"/>
    </xf>
    <xf numFmtId="9" fontId="28" fillId="6" borderId="18" xfId="0" applyNumberFormat="1" applyFont="1" applyFill="1" applyBorder="1" applyAlignment="1" applyProtection="1">
      <alignment horizontal="center"/>
      <protection hidden="1"/>
    </xf>
    <xf numFmtId="165" fontId="16" fillId="0" borderId="18" xfId="0" applyNumberFormat="1" applyFont="1" applyBorder="1" applyAlignment="1" applyProtection="1">
      <alignment vertical="center"/>
    </xf>
    <xf numFmtId="9" fontId="28" fillId="4" borderId="2" xfId="0" applyNumberFormat="1" applyFont="1" applyFill="1" applyBorder="1" applyAlignment="1" applyProtection="1">
      <alignment vertical="center"/>
    </xf>
    <xf numFmtId="9" fontId="28" fillId="6" borderId="25" xfId="0" applyNumberFormat="1" applyFont="1" applyFill="1" applyBorder="1" applyAlignment="1" applyProtection="1">
      <alignment vertical="center"/>
    </xf>
    <xf numFmtId="9" fontId="28" fillId="2" borderId="1" xfId="0" applyNumberFormat="1" applyFont="1" applyFill="1" applyBorder="1" applyAlignment="1" applyProtection="1">
      <alignment vertical="center"/>
    </xf>
    <xf numFmtId="10" fontId="16" fillId="0" borderId="18" xfId="0" applyNumberFormat="1" applyFont="1" applyBorder="1" applyAlignment="1" applyProtection="1">
      <alignment vertical="center"/>
    </xf>
    <xf numFmtId="0" fontId="14" fillId="3" borderId="19" xfId="0" applyNumberFormat="1" applyFont="1" applyFill="1" applyBorder="1" applyAlignment="1" applyProtection="1">
      <alignment horizontal="center" vertical="center"/>
    </xf>
    <xf numFmtId="9" fontId="13" fillId="0" borderId="0" xfId="0" applyNumberFormat="1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horizontal="center"/>
    </xf>
    <xf numFmtId="164" fontId="14" fillId="0" borderId="49" xfId="0" applyNumberFormat="1" applyFont="1" applyFill="1" applyBorder="1" applyAlignment="1" applyProtection="1">
      <alignment horizontal="center"/>
    </xf>
    <xf numFmtId="9" fontId="28" fillId="0" borderId="14" xfId="0" applyNumberFormat="1" applyFont="1" applyBorder="1" applyAlignment="1" applyProtection="1">
      <alignment horizontal="center" vertical="center"/>
    </xf>
    <xf numFmtId="0" fontId="16" fillId="0" borderId="59" xfId="0" applyNumberFormat="1" applyFont="1" applyBorder="1" applyAlignment="1" applyProtection="1">
      <alignment vertical="center"/>
    </xf>
    <xf numFmtId="3" fontId="14" fillId="0" borderId="46" xfId="0" applyNumberFormat="1" applyFont="1" applyFill="1" applyBorder="1" applyAlignment="1" applyProtection="1">
      <alignment vertical="center"/>
    </xf>
    <xf numFmtId="9" fontId="0" fillId="7" borderId="3" xfId="0" applyNumberFormat="1" applyFont="1" applyFill="1" applyBorder="1" applyAlignment="1" applyProtection="1">
      <alignment horizontal="right" vertical="center"/>
    </xf>
    <xf numFmtId="9" fontId="28" fillId="4" borderId="3" xfId="0" applyNumberFormat="1" applyFont="1" applyFill="1" applyBorder="1" applyAlignment="1" applyProtection="1">
      <alignment horizontal="right" vertical="center"/>
    </xf>
    <xf numFmtId="9" fontId="13" fillId="2" borderId="9" xfId="0" applyNumberFormat="1" applyFont="1" applyFill="1" applyBorder="1" applyAlignment="1" applyProtection="1">
      <alignment horizontal="center"/>
      <protection hidden="1"/>
    </xf>
    <xf numFmtId="9" fontId="28" fillId="6" borderId="9" xfId="0" applyNumberFormat="1" applyFont="1" applyFill="1" applyBorder="1" applyAlignment="1" applyProtection="1">
      <alignment horizontal="center"/>
      <protection hidden="1"/>
    </xf>
    <xf numFmtId="9" fontId="28" fillId="2" borderId="0" xfId="0" applyNumberFormat="1" applyFont="1" applyFill="1" applyBorder="1" applyAlignment="1" applyProtection="1">
      <alignment horizontal="center" vertical="center"/>
      <protection hidden="1"/>
    </xf>
    <xf numFmtId="3" fontId="14" fillId="0" borderId="77" xfId="0" applyNumberFormat="1" applyFont="1" applyFill="1" applyBorder="1" applyAlignment="1" applyProtection="1">
      <alignment vertical="top"/>
    </xf>
    <xf numFmtId="165" fontId="16" fillId="0" borderId="50" xfId="0" applyNumberFormat="1" applyFont="1" applyBorder="1" applyAlignment="1" applyProtection="1">
      <alignment vertical="top"/>
    </xf>
    <xf numFmtId="9" fontId="0" fillId="0" borderId="31" xfId="0" applyNumberFormat="1" applyFont="1" applyFill="1" applyBorder="1" applyAlignment="1" applyProtection="1">
      <alignment horizontal="center"/>
    </xf>
    <xf numFmtId="9" fontId="28" fillId="2" borderId="0" xfId="0" applyNumberFormat="1" applyFont="1" applyFill="1" applyBorder="1" applyAlignment="1" applyProtection="1">
      <alignment horizontal="center"/>
      <protection hidden="1"/>
    </xf>
    <xf numFmtId="9" fontId="28" fillId="2" borderId="49" xfId="0" applyNumberFormat="1" applyFont="1" applyFill="1" applyBorder="1" applyAlignment="1" applyProtection="1">
      <alignment horizontal="center"/>
      <protection hidden="1"/>
    </xf>
    <xf numFmtId="3" fontId="16" fillId="0" borderId="55" xfId="0" applyNumberFormat="1" applyFont="1" applyFill="1" applyBorder="1" applyAlignment="1" applyProtection="1">
      <alignment vertical="center"/>
    </xf>
    <xf numFmtId="0" fontId="14" fillId="3" borderId="19" xfId="0" applyNumberFormat="1" applyFont="1" applyFill="1" applyBorder="1" applyAlignment="1" applyProtection="1">
      <alignment horizontal="center" vertical="center"/>
    </xf>
    <xf numFmtId="165" fontId="14" fillId="6" borderId="19" xfId="0" applyNumberFormat="1" applyFont="1" applyFill="1" applyBorder="1" applyAlignment="1" applyProtection="1">
      <alignment vertical="top"/>
    </xf>
    <xf numFmtId="165" fontId="14" fillId="6" borderId="14" xfId="0" applyNumberFormat="1" applyFont="1" applyFill="1" applyBorder="1" applyAlignment="1" applyProtection="1">
      <alignment vertical="top"/>
    </xf>
    <xf numFmtId="9" fontId="28" fillId="0" borderId="2" xfId="0" applyNumberFormat="1" applyFont="1" applyFill="1" applyBorder="1" applyAlignment="1" applyProtection="1">
      <alignment vertical="center"/>
    </xf>
    <xf numFmtId="165" fontId="28" fillId="0" borderId="14" xfId="0" applyNumberFormat="1" applyFont="1" applyFill="1" applyBorder="1" applyAlignment="1" applyProtection="1">
      <alignment vertical="center"/>
    </xf>
    <xf numFmtId="9" fontId="13" fillId="6" borderId="62" xfId="0" applyNumberFormat="1" applyFont="1" applyFill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14" fillId="3" borderId="5" xfId="0" applyNumberFormat="1" applyFont="1" applyFill="1" applyBorder="1" applyAlignment="1" applyProtection="1">
      <alignment horizontal="center" vertical="center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21" fillId="3" borderId="19" xfId="0" applyNumberFormat="1" applyFont="1" applyFill="1" applyBorder="1" applyAlignment="1" applyProtection="1">
      <alignment horizontal="center" vertical="center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19" xfId="0" applyNumberFormat="1" applyFont="1" applyFill="1" applyBorder="1" applyAlignment="1" applyProtection="1">
      <alignment horizontal="center" vertical="center"/>
    </xf>
    <xf numFmtId="0" fontId="14" fillId="3" borderId="2" xfId="0" applyNumberFormat="1" applyFont="1" applyFill="1" applyBorder="1" applyAlignment="1" applyProtection="1">
      <alignment horizontal="center" vertical="center"/>
    </xf>
    <xf numFmtId="0" fontId="21" fillId="3" borderId="14" xfId="0" applyNumberFormat="1" applyFont="1" applyFill="1" applyBorder="1" applyAlignment="1" applyProtection="1">
      <alignment horizontal="center" vertical="center" wrapText="1"/>
    </xf>
    <xf numFmtId="0" fontId="14" fillId="3" borderId="43" xfId="0" applyNumberFormat="1" applyFont="1" applyFill="1" applyBorder="1" applyAlignment="1" applyProtection="1">
      <alignment horizontal="center" vertical="center"/>
    </xf>
    <xf numFmtId="0" fontId="14" fillId="6" borderId="33" xfId="0" applyNumberFormat="1" applyFont="1" applyFill="1" applyBorder="1" applyAlignment="1" applyProtection="1">
      <alignment horizontal="left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9" fontId="13" fillId="2" borderId="76" xfId="0" applyNumberFormat="1" applyFont="1" applyFill="1" applyBorder="1" applyAlignment="1" applyProtection="1">
      <alignment horizontal="center" vertical="center"/>
      <protection hidden="1"/>
    </xf>
    <xf numFmtId="9" fontId="13" fillId="2" borderId="67" xfId="0" applyNumberFormat="1" applyFont="1" applyFill="1" applyBorder="1" applyAlignment="1" applyProtection="1">
      <alignment horizontal="center" vertical="center"/>
      <protection hidden="1"/>
    </xf>
    <xf numFmtId="9" fontId="27" fillId="7" borderId="3" xfId="0" applyNumberFormat="1" applyFont="1" applyFill="1" applyBorder="1" applyAlignment="1" applyProtection="1">
      <alignment horizontal="right" vertical="center"/>
    </xf>
    <xf numFmtId="9" fontId="28" fillId="4" borderId="0" xfId="0" applyNumberFormat="1" applyFont="1" applyFill="1" applyBorder="1" applyAlignment="1" applyProtection="1">
      <alignment horizontal="right" vertical="center"/>
    </xf>
    <xf numFmtId="165" fontId="28" fillId="8" borderId="0" xfId="0" applyNumberFormat="1" applyFont="1" applyFill="1" applyBorder="1" applyAlignment="1" applyProtection="1">
      <alignment vertical="center" wrapText="1"/>
    </xf>
    <xf numFmtId="9" fontId="28" fillId="6" borderId="25" xfId="0" applyNumberFormat="1" applyFont="1" applyFill="1" applyBorder="1" applyAlignment="1" applyProtection="1">
      <alignment vertical="center" wrapText="1"/>
    </xf>
    <xf numFmtId="9" fontId="28" fillId="6" borderId="48" xfId="0" applyNumberFormat="1" applyFont="1" applyFill="1" applyBorder="1" applyAlignment="1" applyProtection="1">
      <alignment vertical="center"/>
    </xf>
    <xf numFmtId="9" fontId="28" fillId="2" borderId="9" xfId="0" applyNumberFormat="1" applyFont="1" applyFill="1" applyBorder="1" applyAlignment="1" applyProtection="1">
      <alignment vertical="center"/>
    </xf>
    <xf numFmtId="9" fontId="28" fillId="6" borderId="26" xfId="0" applyNumberFormat="1" applyFont="1" applyFill="1" applyBorder="1" applyAlignment="1" applyProtection="1">
      <alignment vertical="center"/>
    </xf>
    <xf numFmtId="9" fontId="28" fillId="0" borderId="3" xfId="0" applyNumberFormat="1" applyFont="1" applyFill="1" applyBorder="1" applyAlignment="1" applyProtection="1">
      <alignment vertical="center" wrapText="1"/>
    </xf>
    <xf numFmtId="9" fontId="28" fillId="5" borderId="26" xfId="0" applyNumberFormat="1" applyFont="1" applyFill="1" applyBorder="1" applyAlignment="1" applyProtection="1">
      <alignment vertical="center" wrapText="1"/>
    </xf>
    <xf numFmtId="165" fontId="28" fillId="4" borderId="0" xfId="0" applyNumberFormat="1" applyFont="1" applyFill="1" applyBorder="1" applyAlignment="1" applyProtection="1">
      <alignment horizontal="center"/>
    </xf>
    <xf numFmtId="165" fontId="28" fillId="6" borderId="18" xfId="0" applyNumberFormat="1" applyFont="1" applyFill="1" applyBorder="1" applyAlignment="1" applyProtection="1">
      <alignment horizontal="center"/>
      <protection hidden="1"/>
    </xf>
    <xf numFmtId="9" fontId="13" fillId="2" borderId="55" xfId="0" applyNumberFormat="1" applyFont="1" applyFill="1" applyBorder="1" applyAlignment="1" applyProtection="1">
      <alignment horizontal="center"/>
      <protection hidden="1"/>
    </xf>
    <xf numFmtId="165" fontId="28" fillId="2" borderId="18" xfId="0" applyNumberFormat="1" applyFont="1" applyFill="1" applyBorder="1" applyAlignment="1" applyProtection="1">
      <alignment horizontal="center"/>
      <protection hidden="1"/>
    </xf>
    <xf numFmtId="165" fontId="28" fillId="6" borderId="2" xfId="0" applyNumberFormat="1" applyFont="1" applyFill="1" applyBorder="1" applyAlignment="1" applyProtection="1"/>
    <xf numFmtId="9" fontId="28" fillId="4" borderId="3" xfId="0" applyNumberFormat="1" applyFont="1" applyFill="1" applyBorder="1" applyAlignment="1" applyProtection="1">
      <alignment horizontal="center"/>
    </xf>
    <xf numFmtId="9" fontId="28" fillId="2" borderId="15" xfId="0" applyNumberFormat="1" applyFont="1" applyFill="1" applyBorder="1" applyAlignment="1" applyProtection="1">
      <alignment horizontal="center"/>
      <protection hidden="1"/>
    </xf>
    <xf numFmtId="9" fontId="28" fillId="2" borderId="1" xfId="0" applyNumberFormat="1" applyFont="1" applyFill="1" applyBorder="1" applyAlignment="1" applyProtection="1">
      <alignment horizontal="center"/>
      <protection hidden="1"/>
    </xf>
    <xf numFmtId="9" fontId="28" fillId="6" borderId="15" xfId="0" applyNumberFormat="1" applyFont="1" applyFill="1" applyBorder="1" applyAlignment="1" applyProtection="1">
      <alignment horizontal="center"/>
      <protection hidden="1"/>
    </xf>
    <xf numFmtId="9" fontId="28" fillId="6" borderId="44" xfId="0" applyNumberFormat="1" applyFont="1" applyFill="1" applyBorder="1" applyAlignment="1" applyProtection="1">
      <alignment horizontal="center"/>
      <protection hidden="1"/>
    </xf>
    <xf numFmtId="9" fontId="13" fillId="2" borderId="67" xfId="0" applyNumberFormat="1" applyFont="1" applyFill="1" applyBorder="1" applyAlignment="1" applyProtection="1">
      <alignment vertical="center"/>
      <protection hidden="1"/>
    </xf>
    <xf numFmtId="9" fontId="28" fillId="0" borderId="18" xfId="0" applyNumberFormat="1" applyFont="1" applyFill="1" applyBorder="1" applyAlignment="1" applyProtection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E6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CC"/>
      <rgbColor rgb="00000080"/>
      <rgbColor rgb="00FF00FF"/>
      <rgbColor rgb="00FFFF66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BFBFBF"/>
      <rgbColor rgb="00FF99CC"/>
      <rgbColor rgb="00CC99FF"/>
      <rgbColor rgb="00FFFFC0"/>
      <rgbColor rgb="003366FF"/>
      <rgbColor rgb="0033CCCC"/>
      <rgbColor rgb="0099CC00"/>
      <rgbColor rgb="00E6E64C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y\Opracowania\Warszawa\Documents%20and%20Settings\Admin\Pulpit\AASZAR\baza%20ZG\Zawr&#243;cenia\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A152"/>
  <sheetViews>
    <sheetView showGridLines="0" showZeros="0" zoomScaleNormal="100" workbookViewId="0">
      <selection sqref="A1:M1"/>
    </sheetView>
  </sheetViews>
  <sheetFormatPr defaultColWidth="8" defaultRowHeight="12.75" x14ac:dyDescent="0.2"/>
  <cols>
    <col min="1" max="1" width="18.140625" style="72" customWidth="1"/>
    <col min="2" max="2" width="12" style="72" customWidth="1"/>
    <col min="3" max="3" width="11.7109375" style="72" customWidth="1"/>
    <col min="4" max="4" width="14.28515625" style="72" customWidth="1"/>
    <col min="5" max="6" width="10.7109375" style="72" customWidth="1"/>
    <col min="7" max="7" width="11.140625" style="72" customWidth="1"/>
    <col min="8" max="9" width="11.5703125" style="72" customWidth="1"/>
    <col min="10" max="10" width="10.42578125" style="72" customWidth="1"/>
    <col min="11" max="11" width="13.5703125" style="72" customWidth="1"/>
    <col min="12" max="12" width="13.28515625" style="72" customWidth="1"/>
    <col min="13" max="13" width="10.140625" style="72" customWidth="1"/>
    <col min="14" max="14" width="7.28515625" style="72" customWidth="1"/>
    <col min="15" max="15" width="8" style="72" customWidth="1"/>
    <col min="16" max="16" width="13.42578125" style="72" customWidth="1"/>
    <col min="17" max="16384" width="8" style="72"/>
  </cols>
  <sheetData>
    <row r="1" spans="1:235" s="1" customFormat="1" ht="18.75" customHeight="1" x14ac:dyDescent="0.2">
      <c r="A1" s="419" t="s">
        <v>56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HY1" s="72"/>
      <c r="HZ1" s="72"/>
      <c r="IA1" s="72"/>
    </row>
    <row r="2" spans="1:235" s="1" customFormat="1" ht="29.25" customHeight="1" x14ac:dyDescent="0.2">
      <c r="A2" s="424" t="s">
        <v>36</v>
      </c>
      <c r="B2" s="420" t="s">
        <v>0</v>
      </c>
      <c r="C2" s="420"/>
      <c r="D2" s="420"/>
      <c r="E2" s="425" t="s">
        <v>40</v>
      </c>
      <c r="F2" s="426"/>
      <c r="G2" s="420"/>
      <c r="H2" s="421" t="s">
        <v>35</v>
      </c>
      <c r="I2" s="421"/>
      <c r="J2" s="422"/>
      <c r="K2" s="423" t="s">
        <v>1</v>
      </c>
      <c r="L2" s="423"/>
      <c r="M2" s="423"/>
      <c r="HY2" s="72"/>
      <c r="HZ2" s="72"/>
      <c r="IA2" s="72"/>
    </row>
    <row r="3" spans="1:235" s="1" customFormat="1" ht="17.25" customHeight="1" x14ac:dyDescent="0.2">
      <c r="A3" s="422"/>
      <c r="B3" s="191" t="s">
        <v>54</v>
      </c>
      <c r="C3" s="395" t="s">
        <v>50</v>
      </c>
      <c r="D3" s="67" t="s">
        <v>2</v>
      </c>
      <c r="E3" s="413" t="s">
        <v>54</v>
      </c>
      <c r="F3" s="395" t="s">
        <v>50</v>
      </c>
      <c r="G3" s="67" t="s">
        <v>2</v>
      </c>
      <c r="H3" s="413" t="s">
        <v>54</v>
      </c>
      <c r="I3" s="395" t="s">
        <v>50</v>
      </c>
      <c r="J3" s="73" t="s">
        <v>2</v>
      </c>
      <c r="K3" s="413" t="s">
        <v>54</v>
      </c>
      <c r="L3" s="395" t="s">
        <v>50</v>
      </c>
      <c r="M3" s="69" t="s">
        <v>2</v>
      </c>
      <c r="N3" s="2"/>
      <c r="HY3" s="72"/>
      <c r="HZ3" s="72"/>
      <c r="IA3" s="72"/>
    </row>
    <row r="4" spans="1:235" s="1" customFormat="1" ht="27.75" customHeight="1" x14ac:dyDescent="0.2">
      <c r="A4" s="24" t="s">
        <v>3</v>
      </c>
      <c r="B4" s="25">
        <f>SUM(B13+B20+B16)</f>
        <v>4889900</v>
      </c>
      <c r="C4" s="25">
        <f>SUM(C13+C16+C20)</f>
        <v>4987834</v>
      </c>
      <c r="D4" s="403">
        <f>B4/C4-1</f>
        <v>-1.963457484751896E-2</v>
      </c>
      <c r="E4" s="82">
        <f>SUM(E13)</f>
        <v>237917</v>
      </c>
      <c r="F4" s="83">
        <f>SUM(F13)</f>
        <v>303086</v>
      </c>
      <c r="G4" s="403">
        <f>E4/F4-1</f>
        <v>-0.21501817965857872</v>
      </c>
      <c r="H4" s="25">
        <f>SUM(H13+H16+H20)</f>
        <v>43450</v>
      </c>
      <c r="I4" s="25">
        <f>SUM(I13+I20)</f>
        <v>41650</v>
      </c>
      <c r="J4" s="263">
        <f>H4/I4-1</f>
        <v>4.3217286914766007E-2</v>
      </c>
      <c r="K4" s="79">
        <f>SUM(K13+K16+K20)</f>
        <v>5171267</v>
      </c>
      <c r="L4" s="98">
        <f>SUM(L13+L16+L20)</f>
        <v>5332570</v>
      </c>
      <c r="M4" s="434">
        <f t="shared" ref="M4:M22" si="0">K4/L4-1</f>
        <v>-3.0248641836862933E-2</v>
      </c>
      <c r="N4" s="2"/>
      <c r="O4" s="2"/>
      <c r="P4" s="2"/>
      <c r="HY4" s="72"/>
      <c r="HZ4" s="72"/>
      <c r="IA4" s="72"/>
    </row>
    <row r="5" spans="1:235" s="1" customFormat="1" ht="27.75" customHeight="1" x14ac:dyDescent="0.2">
      <c r="A5" s="111" t="s">
        <v>45</v>
      </c>
      <c r="B5" s="112">
        <v>430673</v>
      </c>
      <c r="C5" s="112">
        <v>413641</v>
      </c>
      <c r="D5" s="402">
        <f>B5/C5-1</f>
        <v>4.1175802205293932E-2</v>
      </c>
      <c r="E5" s="259">
        <v>25595</v>
      </c>
      <c r="F5" s="259">
        <v>35473</v>
      </c>
      <c r="G5" s="216">
        <f>E5/F5-1</f>
        <v>-0.27846531164547683</v>
      </c>
      <c r="H5" s="112">
        <v>40</v>
      </c>
      <c r="I5" s="112"/>
      <c r="J5" s="214"/>
      <c r="K5" s="80">
        <f>SUM(B5+E5+H5)</f>
        <v>456308</v>
      </c>
      <c r="L5" s="29">
        <f>C5+F5+I5</f>
        <v>449114</v>
      </c>
      <c r="M5" s="213">
        <f t="shared" si="0"/>
        <v>1.6018204731983454E-2</v>
      </c>
      <c r="N5" s="2"/>
      <c r="O5" s="2"/>
      <c r="P5" s="2"/>
      <c r="HY5" s="72"/>
      <c r="HZ5" s="72"/>
      <c r="IA5" s="72"/>
    </row>
    <row r="6" spans="1:235" s="1" customFormat="1" ht="25.5" customHeight="1" x14ac:dyDescent="0.2">
      <c r="A6" s="26" t="s">
        <v>4</v>
      </c>
      <c r="B6" s="112">
        <v>1448444</v>
      </c>
      <c r="C6" s="112">
        <v>1471348</v>
      </c>
      <c r="D6" s="433">
        <f>B6/C6-1</f>
        <v>-1.5566677631668413E-2</v>
      </c>
      <c r="E6" s="84">
        <v>27176</v>
      </c>
      <c r="F6" s="84">
        <v>34146</v>
      </c>
      <c r="G6" s="216">
        <f t="shared" ref="G6:G11" si="1">E6/F6-1</f>
        <v>-0.20412346980612661</v>
      </c>
      <c r="H6" s="74">
        <v>184</v>
      </c>
      <c r="I6" s="74"/>
      <c r="J6" s="214"/>
      <c r="K6" s="80">
        <f>SUM(B6+E6+H6)</f>
        <v>1475804</v>
      </c>
      <c r="L6" s="29">
        <f t="shared" ref="L6:L12" si="2">C6+F6+I6</f>
        <v>1505494</v>
      </c>
      <c r="M6" s="212">
        <f t="shared" si="0"/>
        <v>-1.9721101512194639E-2</v>
      </c>
      <c r="HY6" s="72"/>
      <c r="HZ6" s="72"/>
      <c r="IA6" s="72"/>
    </row>
    <row r="7" spans="1:235" s="1" customFormat="1" ht="25.5" customHeight="1" x14ac:dyDescent="0.2">
      <c r="A7" s="26" t="s">
        <v>5</v>
      </c>
      <c r="B7" s="74"/>
      <c r="C7" s="74"/>
      <c r="D7" s="216"/>
      <c r="E7" s="84"/>
      <c r="F7" s="84"/>
      <c r="G7" s="216"/>
      <c r="H7" s="74">
        <v>566</v>
      </c>
      <c r="I7" s="74">
        <v>806</v>
      </c>
      <c r="J7" s="214">
        <f>H7/I7-1</f>
        <v>-0.29776674937965264</v>
      </c>
      <c r="K7" s="80">
        <f>SUM(B7+E7+H7)</f>
        <v>566</v>
      </c>
      <c r="L7" s="29">
        <f t="shared" si="2"/>
        <v>806</v>
      </c>
      <c r="M7" s="212">
        <f t="shared" si="0"/>
        <v>-0.29776674937965264</v>
      </c>
      <c r="HY7" s="72"/>
      <c r="HZ7" s="72"/>
      <c r="IA7" s="72"/>
    </row>
    <row r="8" spans="1:235" s="186" customFormat="1" ht="25.5" customHeight="1" x14ac:dyDescent="0.2">
      <c r="A8" s="187" t="s">
        <v>6</v>
      </c>
      <c r="B8" s="188">
        <v>1781173</v>
      </c>
      <c r="C8" s="188">
        <v>1947810</v>
      </c>
      <c r="D8" s="375">
        <f t="shared" ref="D8:D12" si="3">B8/C8-1</f>
        <v>-8.555095209491681E-2</v>
      </c>
      <c r="E8" s="260">
        <v>146407</v>
      </c>
      <c r="F8" s="260">
        <v>185500</v>
      </c>
      <c r="G8" s="216">
        <f t="shared" si="1"/>
        <v>-0.21074393530997304</v>
      </c>
      <c r="H8" s="188">
        <v>287</v>
      </c>
      <c r="I8" s="188"/>
      <c r="J8" s="214"/>
      <c r="K8" s="189">
        <f>SUM(B8+E8+H8)</f>
        <v>1927867</v>
      </c>
      <c r="L8" s="29">
        <f t="shared" si="2"/>
        <v>2133310</v>
      </c>
      <c r="M8" s="212">
        <f t="shared" si="0"/>
        <v>-9.6302459558151421E-2</v>
      </c>
      <c r="HY8" s="190"/>
      <c r="HZ8" s="190"/>
      <c r="IA8" s="190"/>
    </row>
    <row r="9" spans="1:235" s="1" customFormat="1" ht="25.5" customHeight="1" x14ac:dyDescent="0.2">
      <c r="A9" s="26" t="s">
        <v>7</v>
      </c>
      <c r="B9" s="74">
        <v>551634</v>
      </c>
      <c r="C9" s="74">
        <v>557585</v>
      </c>
      <c r="D9" s="375">
        <f t="shared" si="3"/>
        <v>-1.0672812216971361E-2</v>
      </c>
      <c r="E9" s="84">
        <v>5</v>
      </c>
      <c r="F9" s="84">
        <v>11</v>
      </c>
      <c r="G9" s="216">
        <f t="shared" si="1"/>
        <v>-0.54545454545454541</v>
      </c>
      <c r="H9" s="74">
        <v>39359</v>
      </c>
      <c r="I9" s="74">
        <v>36147</v>
      </c>
      <c r="J9" s="215">
        <f t="shared" ref="J9:J12" si="4">H9/I9-1</f>
        <v>8.8859379754889778E-2</v>
      </c>
      <c r="K9" s="80">
        <f>SUM(B9+E9+H9)</f>
        <v>590998</v>
      </c>
      <c r="L9" s="29">
        <f t="shared" si="2"/>
        <v>593743</v>
      </c>
      <c r="M9" s="435">
        <f t="shared" si="0"/>
        <v>-4.6232123999777608E-3</v>
      </c>
      <c r="HY9" s="72"/>
      <c r="HZ9" s="72"/>
      <c r="IA9" s="72"/>
    </row>
    <row r="10" spans="1:235" s="1" customFormat="1" ht="25.5" customHeight="1" x14ac:dyDescent="0.2">
      <c r="A10" s="26" t="s">
        <v>41</v>
      </c>
      <c r="B10" s="74">
        <v>198906</v>
      </c>
      <c r="C10" s="74">
        <v>110018</v>
      </c>
      <c r="D10" s="261">
        <f t="shared" si="3"/>
        <v>0.80794051882419238</v>
      </c>
      <c r="E10" s="84">
        <v>7680</v>
      </c>
      <c r="F10" s="84">
        <v>4524</v>
      </c>
      <c r="G10" s="216"/>
      <c r="H10" s="74">
        <v>12</v>
      </c>
      <c r="I10" s="74"/>
      <c r="J10" s="214"/>
      <c r="K10" s="80">
        <f t="shared" ref="K10" si="5">SUM(B10+E10+H10)</f>
        <v>206598</v>
      </c>
      <c r="L10" s="29">
        <f t="shared" si="2"/>
        <v>114542</v>
      </c>
      <c r="M10" s="267">
        <f t="shared" si="0"/>
        <v>0.80368773026488105</v>
      </c>
      <c r="HY10" s="72"/>
      <c r="HZ10" s="72"/>
      <c r="IA10" s="72"/>
    </row>
    <row r="11" spans="1:235" s="1" customFormat="1" ht="25.5" customHeight="1" x14ac:dyDescent="0.2">
      <c r="A11" s="26" t="s">
        <v>38</v>
      </c>
      <c r="B11" s="74">
        <v>203428</v>
      </c>
      <c r="C11" s="74">
        <v>181153</v>
      </c>
      <c r="D11" s="261">
        <f t="shared" si="3"/>
        <v>0.12296235778595999</v>
      </c>
      <c r="E11" s="84">
        <v>31054</v>
      </c>
      <c r="F11" s="84">
        <v>43432</v>
      </c>
      <c r="G11" s="216">
        <f t="shared" si="1"/>
        <v>-0.28499723706023206</v>
      </c>
      <c r="H11" s="74">
        <v>0</v>
      </c>
      <c r="I11" s="74"/>
      <c r="J11" s="214"/>
      <c r="K11" s="80">
        <f>SUM(B11+E11+H11)</f>
        <v>234482</v>
      </c>
      <c r="L11" s="29">
        <f t="shared" si="2"/>
        <v>224585</v>
      </c>
      <c r="M11" s="267">
        <f t="shared" si="0"/>
        <v>4.4067947547699049E-2</v>
      </c>
      <c r="HY11" s="72"/>
      <c r="HZ11" s="72"/>
      <c r="IA11" s="72"/>
    </row>
    <row r="12" spans="1:235" s="1" customFormat="1" ht="25.5" customHeight="1" x14ac:dyDescent="0.2">
      <c r="A12" s="26" t="s">
        <v>39</v>
      </c>
      <c r="B12" s="74">
        <v>0</v>
      </c>
      <c r="C12" s="74">
        <v>36</v>
      </c>
      <c r="D12" s="375">
        <f t="shared" si="3"/>
        <v>-1</v>
      </c>
      <c r="E12" s="86"/>
      <c r="F12" s="86"/>
      <c r="G12" s="265"/>
      <c r="H12" s="74">
        <v>11</v>
      </c>
      <c r="I12" s="74">
        <v>12</v>
      </c>
      <c r="J12" s="214">
        <f t="shared" si="4"/>
        <v>-8.333333333333337E-2</v>
      </c>
      <c r="K12" s="80">
        <f t="shared" ref="K12" si="6">SUM(B12+E12+H12)</f>
        <v>11</v>
      </c>
      <c r="L12" s="29">
        <f t="shared" si="2"/>
        <v>48</v>
      </c>
      <c r="M12" s="357">
        <f t="shared" si="0"/>
        <v>-0.77083333333333337</v>
      </c>
      <c r="HY12" s="72"/>
      <c r="HZ12" s="72"/>
      <c r="IA12" s="72"/>
    </row>
    <row r="13" spans="1:235" s="1" customFormat="1" ht="24" x14ac:dyDescent="0.2">
      <c r="A13" s="143" t="s">
        <v>8</v>
      </c>
      <c r="B13" s="144">
        <f>SUM(B5:B12)</f>
        <v>4614258</v>
      </c>
      <c r="C13" s="144">
        <f>SUM(C5:C12)</f>
        <v>4681591</v>
      </c>
      <c r="D13" s="264">
        <f t="shared" ref="D13:D22" si="7">B13/C13-1</f>
        <v>-1.4382503725763329E-2</v>
      </c>
      <c r="E13" s="145">
        <f>SUM(E5:E12)</f>
        <v>237917</v>
      </c>
      <c r="F13" s="146">
        <f>SUM(F5:F12)</f>
        <v>303086</v>
      </c>
      <c r="G13" s="441">
        <f>E13/F13-1</f>
        <v>-0.21501817965857872</v>
      </c>
      <c r="H13" s="144">
        <f>SUM(H5:H12)</f>
        <v>40459</v>
      </c>
      <c r="I13" s="144">
        <f>SUM(I5:I12)</f>
        <v>36965</v>
      </c>
      <c r="J13" s="264">
        <f>H13/I13-1</f>
        <v>9.4521844988502579E-2</v>
      </c>
      <c r="K13" s="145">
        <f t="shared" ref="K13:L15" si="8">SUM(B13+E13+H13)</f>
        <v>4892634</v>
      </c>
      <c r="L13" s="146">
        <f t="shared" si="8"/>
        <v>5021642</v>
      </c>
      <c r="M13" s="436">
        <f t="shared" si="0"/>
        <v>-2.5690401665431351E-2</v>
      </c>
      <c r="HY13" s="72"/>
      <c r="HZ13" s="72"/>
      <c r="IA13" s="72"/>
    </row>
    <row r="14" spans="1:235" s="1" customFormat="1" ht="25.5" customHeight="1" x14ac:dyDescent="0.2">
      <c r="A14" s="97" t="s">
        <v>42</v>
      </c>
      <c r="B14" s="99"/>
      <c r="C14" s="99"/>
      <c r="D14" s="216"/>
      <c r="E14" s="84"/>
      <c r="F14" s="85"/>
      <c r="G14" s="208"/>
      <c r="H14" s="99"/>
      <c r="I14" s="99"/>
      <c r="J14" s="215"/>
      <c r="K14" s="100">
        <f t="shared" si="8"/>
        <v>0</v>
      </c>
      <c r="L14" s="100">
        <f t="shared" si="8"/>
        <v>0</v>
      </c>
      <c r="M14" s="212"/>
      <c r="HY14" s="72"/>
      <c r="HZ14" s="72"/>
      <c r="IA14" s="72"/>
    </row>
    <row r="15" spans="1:235" s="1" customFormat="1" ht="25.5" customHeight="1" x14ac:dyDescent="0.2">
      <c r="A15" s="97" t="s">
        <v>48</v>
      </c>
      <c r="B15" s="99"/>
      <c r="C15" s="99"/>
      <c r="D15" s="216"/>
      <c r="E15" s="95">
        <v>0</v>
      </c>
      <c r="F15" s="96"/>
      <c r="G15" s="209"/>
      <c r="H15" s="94">
        <v>0</v>
      </c>
      <c r="I15" s="94"/>
      <c r="J15" s="215"/>
      <c r="K15" s="100">
        <f t="shared" si="8"/>
        <v>0</v>
      </c>
      <c r="L15" s="100">
        <f t="shared" si="8"/>
        <v>0</v>
      </c>
      <c r="M15" s="212"/>
      <c r="HY15" s="72"/>
      <c r="HZ15" s="72"/>
      <c r="IA15" s="72"/>
    </row>
    <row r="16" spans="1:235" s="1" customFormat="1" ht="24" x14ac:dyDescent="0.2">
      <c r="A16" s="147" t="s">
        <v>43</v>
      </c>
      <c r="B16" s="148">
        <f t="shared" ref="B16:G16" si="9">B15+B14</f>
        <v>0</v>
      </c>
      <c r="C16" s="148">
        <f t="shared" si="9"/>
        <v>0</v>
      </c>
      <c r="D16" s="257"/>
      <c r="E16" s="148">
        <f t="shared" si="9"/>
        <v>0</v>
      </c>
      <c r="F16" s="148">
        <f t="shared" si="9"/>
        <v>0</v>
      </c>
      <c r="G16" s="148">
        <f t="shared" si="9"/>
        <v>0</v>
      </c>
      <c r="H16" s="148">
        <f>H15+H14</f>
        <v>0</v>
      </c>
      <c r="I16" s="148">
        <f t="shared" ref="I16:L16" si="10">I15+I14</f>
        <v>0</v>
      </c>
      <c r="J16" s="148"/>
      <c r="K16" s="148">
        <f t="shared" si="10"/>
        <v>0</v>
      </c>
      <c r="L16" s="148">
        <f t="shared" si="10"/>
        <v>0</v>
      </c>
      <c r="M16" s="257"/>
      <c r="HY16" s="72"/>
      <c r="HZ16" s="72"/>
      <c r="IA16" s="72"/>
    </row>
    <row r="17" spans="1:235" s="1" customFormat="1" ht="25.5" customHeight="1" x14ac:dyDescent="0.2">
      <c r="A17" s="26" t="s">
        <v>9</v>
      </c>
      <c r="B17" s="74">
        <v>275642</v>
      </c>
      <c r="C17" s="74">
        <v>306242</v>
      </c>
      <c r="D17" s="216">
        <f t="shared" si="7"/>
        <v>-9.9920977527576227E-2</v>
      </c>
      <c r="E17" s="84">
        <v>0</v>
      </c>
      <c r="F17" s="367"/>
      <c r="G17" s="209"/>
      <c r="H17" s="74">
        <v>2989</v>
      </c>
      <c r="I17" s="74">
        <v>4683</v>
      </c>
      <c r="J17" s="208">
        <f t="shared" ref="J17:J22" si="11">H17/I17-1</f>
        <v>-0.36173393124065767</v>
      </c>
      <c r="K17" s="80">
        <f>B17+E17+H17</f>
        <v>278631</v>
      </c>
      <c r="L17" s="29">
        <f t="shared" ref="L17:L18" si="12">SUM(C17+F17+I17)</f>
        <v>310925</v>
      </c>
      <c r="M17" s="212">
        <f>K17/L17-1</f>
        <v>-0.10386427595079195</v>
      </c>
      <c r="HY17" s="72"/>
      <c r="HZ17" s="72"/>
      <c r="IA17" s="72"/>
    </row>
    <row r="18" spans="1:235" s="1" customFormat="1" ht="25.5" customHeight="1" x14ac:dyDescent="0.2">
      <c r="A18" s="362" t="s">
        <v>10</v>
      </c>
      <c r="B18" s="364">
        <v>0</v>
      </c>
      <c r="C18" s="364">
        <v>1</v>
      </c>
      <c r="D18" s="216">
        <f t="shared" si="7"/>
        <v>-1</v>
      </c>
      <c r="E18" s="366"/>
      <c r="F18" s="368"/>
      <c r="G18" s="363"/>
      <c r="H18" s="365">
        <v>2</v>
      </c>
      <c r="I18" s="365">
        <v>2</v>
      </c>
      <c r="J18" s="208">
        <f t="shared" si="11"/>
        <v>0</v>
      </c>
      <c r="K18" s="80">
        <f t="shared" ref="K18:L19" si="13">B18+E18+H18</f>
        <v>2</v>
      </c>
      <c r="L18" s="29">
        <f t="shared" si="12"/>
        <v>3</v>
      </c>
      <c r="M18" s="212">
        <f t="shared" ref="M18:M19" si="14">K18/L18-1</f>
        <v>-0.33333333333333337</v>
      </c>
      <c r="HY18" s="72"/>
      <c r="HZ18" s="72"/>
      <c r="IA18" s="72"/>
    </row>
    <row r="19" spans="1:235" s="1" customFormat="1" ht="25.5" customHeight="1" x14ac:dyDescent="0.2">
      <c r="A19" s="376" t="s">
        <v>49</v>
      </c>
      <c r="B19" s="370"/>
      <c r="C19" s="370">
        <v>0</v>
      </c>
      <c r="D19" s="208"/>
      <c r="E19" s="361"/>
      <c r="F19" s="369"/>
      <c r="G19" s="209"/>
      <c r="H19" s="371"/>
      <c r="I19" s="371"/>
      <c r="J19" s="208" t="e">
        <f t="shared" si="11"/>
        <v>#DIV/0!</v>
      </c>
      <c r="K19" s="80">
        <f t="shared" si="13"/>
        <v>0</v>
      </c>
      <c r="L19" s="80">
        <f t="shared" si="13"/>
        <v>0</v>
      </c>
      <c r="M19" s="212" t="e">
        <f t="shared" si="14"/>
        <v>#DIV/0!</v>
      </c>
      <c r="HY19" s="72"/>
      <c r="HZ19" s="72"/>
      <c r="IA19" s="72"/>
    </row>
    <row r="20" spans="1:235" s="1" customFormat="1" ht="25.5" customHeight="1" x14ac:dyDescent="0.2">
      <c r="A20" s="149" t="s">
        <v>11</v>
      </c>
      <c r="B20" s="150">
        <f>SUM(B17:B18)</f>
        <v>275642</v>
      </c>
      <c r="C20" s="193">
        <f>SUM(C17:C18)</f>
        <v>306243</v>
      </c>
      <c r="D20" s="439">
        <f t="shared" si="7"/>
        <v>-9.992391662829847E-2</v>
      </c>
      <c r="E20" s="151">
        <f>SUM(E17:E18)</f>
        <v>0</v>
      </c>
      <c r="F20" s="152">
        <f>SUM(F17:F18)</f>
        <v>0</v>
      </c>
      <c r="G20" s="210"/>
      <c r="H20" s="150">
        <f>H17+H18+H19</f>
        <v>2991</v>
      </c>
      <c r="I20" s="150">
        <f>I17+I18+I19</f>
        <v>4685</v>
      </c>
      <c r="J20" s="439">
        <f t="shared" si="11"/>
        <v>-0.36157950907150482</v>
      </c>
      <c r="K20" s="153">
        <f>SUM(B20+E20+H20)</f>
        <v>278633</v>
      </c>
      <c r="L20" s="154">
        <f>SUM(C20+F20+I20)</f>
        <v>310928</v>
      </c>
      <c r="M20" s="437">
        <f t="shared" si="0"/>
        <v>-0.10386648999125203</v>
      </c>
      <c r="HY20" s="72"/>
      <c r="HZ20" s="72"/>
      <c r="IA20" s="72"/>
    </row>
    <row r="21" spans="1:235" s="1" customFormat="1" ht="22.5" customHeight="1" x14ac:dyDescent="0.2">
      <c r="A21" s="22" t="s">
        <v>12</v>
      </c>
      <c r="B21" s="28">
        <v>370227</v>
      </c>
      <c r="C21" s="28">
        <v>353003</v>
      </c>
      <c r="D21" s="262">
        <f t="shared" si="7"/>
        <v>4.8792786463571103E-2</v>
      </c>
      <c r="E21" s="81">
        <v>0</v>
      </c>
      <c r="F21" s="28"/>
      <c r="G21" s="211"/>
      <c r="H21" s="28">
        <v>3955</v>
      </c>
      <c r="I21" s="28">
        <v>4067</v>
      </c>
      <c r="J21" s="393">
        <f t="shared" si="11"/>
        <v>-2.7538726333907082E-2</v>
      </c>
      <c r="K21" s="81">
        <f>B21+E21+H21</f>
        <v>374182</v>
      </c>
      <c r="L21" s="81">
        <f>C21+F21+I21</f>
        <v>357070</v>
      </c>
      <c r="M21" s="266">
        <f t="shared" si="0"/>
        <v>4.7923376368779191E-2</v>
      </c>
      <c r="HY21" s="72"/>
      <c r="HZ21" s="72"/>
      <c r="IA21" s="72"/>
    </row>
    <row r="22" spans="1:235" s="1" customFormat="1" ht="22.5" customHeight="1" x14ac:dyDescent="0.2">
      <c r="A22" s="22" t="s">
        <v>13</v>
      </c>
      <c r="B22" s="28">
        <f>B4-B21</f>
        <v>4519673</v>
      </c>
      <c r="C22" s="28">
        <f>C4-C21</f>
        <v>4634831</v>
      </c>
      <c r="D22" s="393">
        <f t="shared" si="7"/>
        <v>-2.4846213378653892E-2</v>
      </c>
      <c r="E22" s="81">
        <f>E5+E6+E7+E8+E9+E10+E11</f>
        <v>237917</v>
      </c>
      <c r="F22" s="81">
        <f>F5+F6+F7+F8+F9+F10+F11</f>
        <v>303086</v>
      </c>
      <c r="G22" s="440">
        <f>E22/F22-1</f>
        <v>-0.21501817965857872</v>
      </c>
      <c r="H22" s="28">
        <f>H4-H21</f>
        <v>39495</v>
      </c>
      <c r="I22" s="28">
        <f>I4-I21</f>
        <v>37583</v>
      </c>
      <c r="J22" s="262">
        <f t="shared" si="11"/>
        <v>5.0874065401910418E-2</v>
      </c>
      <c r="K22" s="81">
        <f>B22+E22+H22</f>
        <v>4797085</v>
      </c>
      <c r="L22" s="81">
        <f>C22+F22+I22</f>
        <v>4975500</v>
      </c>
      <c r="M22" s="438">
        <f t="shared" si="0"/>
        <v>-3.5858707667571044E-2</v>
      </c>
      <c r="HY22" s="72"/>
      <c r="HZ22" s="72"/>
      <c r="IA22" s="72"/>
    </row>
    <row r="23" spans="1:235" s="1" customFormat="1" ht="12.75" customHeight="1" x14ac:dyDescent="0.2">
      <c r="A23" s="3"/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6"/>
      <c r="HY23" s="72"/>
      <c r="HZ23" s="72"/>
      <c r="IA23" s="72"/>
    </row>
    <row r="24" spans="1:235" s="1" customFormat="1" x14ac:dyDescent="0.2">
      <c r="A24" s="62"/>
      <c r="B24" s="7"/>
      <c r="C24" s="8"/>
      <c r="K24" s="9"/>
      <c r="L24" s="10"/>
      <c r="M24" s="9"/>
      <c r="HY24" s="72"/>
      <c r="HZ24" s="72"/>
      <c r="IA24" s="72"/>
    </row>
    <row r="25" spans="1:235" s="1" customFormat="1" x14ac:dyDescent="0.2">
      <c r="C25" s="11"/>
      <c r="K25" s="9"/>
      <c r="L25" s="9"/>
      <c r="M25" s="9"/>
      <c r="HY25" s="72"/>
      <c r="HZ25" s="72"/>
      <c r="IA25" s="72"/>
    </row>
    <row r="26" spans="1:235" s="1" customFormat="1" x14ac:dyDescent="0.2">
      <c r="A26" s="258"/>
      <c r="K26" s="9"/>
      <c r="L26" s="9"/>
      <c r="M26" s="9"/>
      <c r="HY26" s="72"/>
      <c r="HZ26" s="72"/>
      <c r="IA26" s="72"/>
    </row>
    <row r="27" spans="1:235" s="1" customFormat="1" x14ac:dyDescent="0.2">
      <c r="K27" s="9"/>
      <c r="L27" s="9"/>
      <c r="M27" s="9"/>
      <c r="HY27" s="72"/>
      <c r="HZ27" s="72"/>
      <c r="IA27" s="72"/>
    </row>
    <row r="28" spans="1:235" s="1" customFormat="1" x14ac:dyDescent="0.2">
      <c r="C28" s="11"/>
      <c r="K28" s="9"/>
      <c r="L28" s="9"/>
      <c r="M28" s="9"/>
      <c r="HY28" s="72"/>
      <c r="HZ28" s="72"/>
      <c r="IA28" s="72"/>
    </row>
    <row r="29" spans="1:235" s="1" customFormat="1" x14ac:dyDescent="0.2">
      <c r="K29" s="9"/>
      <c r="L29" s="9"/>
      <c r="M29" s="9"/>
      <c r="HY29" s="72"/>
      <c r="HZ29" s="72"/>
      <c r="IA29" s="72"/>
    </row>
    <row r="30" spans="1:235" s="1" customFormat="1" x14ac:dyDescent="0.2">
      <c r="K30" s="9"/>
      <c r="L30" s="9"/>
      <c r="M30" s="9"/>
      <c r="HY30" s="72"/>
      <c r="HZ30" s="72"/>
      <c r="IA30" s="72"/>
    </row>
    <row r="31" spans="1:235" s="1" customFormat="1" x14ac:dyDescent="0.2">
      <c r="K31" s="9"/>
      <c r="L31" s="9"/>
      <c r="M31" s="9"/>
      <c r="HY31" s="72"/>
      <c r="HZ31" s="72"/>
      <c r="IA31" s="72"/>
    </row>
    <row r="32" spans="1:235" s="1" customFormat="1" x14ac:dyDescent="0.2">
      <c r="K32" s="9"/>
      <c r="L32" s="9"/>
      <c r="M32" s="9"/>
      <c r="HY32" s="72"/>
      <c r="HZ32" s="72"/>
      <c r="IA32" s="72"/>
    </row>
    <row r="33" spans="11:235" s="1" customFormat="1" x14ac:dyDescent="0.2">
      <c r="K33" s="9"/>
      <c r="L33" s="9"/>
      <c r="M33" s="9"/>
      <c r="HY33" s="72"/>
      <c r="HZ33" s="72"/>
      <c r="IA33" s="72"/>
    </row>
    <row r="34" spans="11:235" s="1" customFormat="1" x14ac:dyDescent="0.2">
      <c r="K34" s="9"/>
      <c r="L34" s="9"/>
      <c r="M34" s="9"/>
      <c r="HY34" s="72"/>
      <c r="HZ34" s="72"/>
      <c r="IA34" s="72"/>
    </row>
    <row r="35" spans="11:235" s="1" customFormat="1" x14ac:dyDescent="0.2">
      <c r="K35" s="9"/>
      <c r="L35" s="9"/>
      <c r="M35" s="9"/>
      <c r="HY35" s="72"/>
      <c r="HZ35" s="72"/>
      <c r="IA35" s="72"/>
    </row>
    <row r="36" spans="11:235" s="1" customFormat="1" x14ac:dyDescent="0.2">
      <c r="K36" s="9"/>
      <c r="L36" s="9"/>
      <c r="M36" s="9"/>
      <c r="HY36" s="72"/>
      <c r="HZ36" s="72"/>
      <c r="IA36" s="72"/>
    </row>
    <row r="37" spans="11:235" s="1" customFormat="1" x14ac:dyDescent="0.2">
      <c r="K37" s="9"/>
      <c r="L37" s="9"/>
      <c r="M37" s="9"/>
      <c r="HY37" s="72"/>
      <c r="HZ37" s="72"/>
      <c r="IA37" s="72"/>
    </row>
    <row r="38" spans="11:235" s="1" customFormat="1" x14ac:dyDescent="0.2">
      <c r="K38" s="9"/>
      <c r="L38" s="9"/>
      <c r="M38" s="9"/>
      <c r="HY38" s="72"/>
      <c r="HZ38" s="72"/>
      <c r="IA38" s="72"/>
    </row>
    <row r="39" spans="11:235" s="1" customFormat="1" x14ac:dyDescent="0.2">
      <c r="K39" s="9"/>
      <c r="L39" s="9"/>
      <c r="M39" s="9"/>
      <c r="HY39" s="72"/>
      <c r="HZ39" s="72"/>
      <c r="IA39" s="72"/>
    </row>
    <row r="40" spans="11:235" s="1" customFormat="1" x14ac:dyDescent="0.2">
      <c r="K40" s="9"/>
      <c r="L40" s="9"/>
      <c r="M40" s="9"/>
      <c r="HY40" s="72"/>
      <c r="HZ40" s="72"/>
      <c r="IA40" s="72"/>
    </row>
    <row r="41" spans="11:235" s="1" customFormat="1" x14ac:dyDescent="0.2">
      <c r="K41" s="9"/>
      <c r="L41" s="9"/>
      <c r="M41" s="9"/>
      <c r="HY41" s="72"/>
      <c r="HZ41" s="72"/>
      <c r="IA41" s="72"/>
    </row>
    <row r="42" spans="11:235" s="1" customFormat="1" x14ac:dyDescent="0.2">
      <c r="K42" s="9"/>
      <c r="L42" s="9"/>
      <c r="M42" s="9"/>
      <c r="HY42" s="72"/>
      <c r="HZ42" s="72"/>
      <c r="IA42" s="72"/>
    </row>
    <row r="43" spans="11:235" s="1" customFormat="1" x14ac:dyDescent="0.2">
      <c r="K43" s="9"/>
      <c r="L43" s="9"/>
      <c r="M43" s="9"/>
      <c r="HY43" s="72"/>
      <c r="HZ43" s="72"/>
      <c r="IA43" s="72"/>
    </row>
    <row r="44" spans="11:235" s="1" customFormat="1" x14ac:dyDescent="0.2">
      <c r="K44" s="9"/>
      <c r="L44" s="9"/>
      <c r="M44" s="9"/>
      <c r="HY44" s="72"/>
      <c r="HZ44" s="72"/>
      <c r="IA44" s="72"/>
    </row>
    <row r="45" spans="11:235" s="1" customFormat="1" x14ac:dyDescent="0.2">
      <c r="K45" s="9"/>
      <c r="L45" s="9"/>
      <c r="M45" s="9"/>
      <c r="HY45" s="72"/>
      <c r="HZ45" s="72"/>
      <c r="IA45" s="72"/>
    </row>
    <row r="46" spans="11:235" s="1" customFormat="1" x14ac:dyDescent="0.2">
      <c r="K46" s="9"/>
      <c r="L46" s="9"/>
      <c r="M46" s="9"/>
      <c r="HY46" s="72"/>
      <c r="HZ46" s="72"/>
      <c r="IA46" s="72"/>
    </row>
    <row r="47" spans="11:235" s="1" customFormat="1" x14ac:dyDescent="0.2">
      <c r="K47" s="9"/>
      <c r="L47" s="9"/>
      <c r="M47" s="9"/>
      <c r="HY47" s="72"/>
      <c r="HZ47" s="72"/>
      <c r="IA47" s="72"/>
    </row>
    <row r="48" spans="11:235" s="1" customFormat="1" x14ac:dyDescent="0.2">
      <c r="K48" s="9"/>
      <c r="L48" s="9"/>
      <c r="M48" s="9"/>
      <c r="HY48" s="72"/>
      <c r="HZ48" s="72"/>
      <c r="IA48" s="72"/>
    </row>
    <row r="49" spans="11:235" s="1" customFormat="1" x14ac:dyDescent="0.2">
      <c r="K49" s="9"/>
      <c r="L49" s="9"/>
      <c r="M49" s="9"/>
      <c r="HY49" s="72"/>
      <c r="HZ49" s="72"/>
      <c r="IA49" s="72"/>
    </row>
    <row r="50" spans="11:235" s="1" customFormat="1" x14ac:dyDescent="0.2">
      <c r="K50" s="9"/>
      <c r="L50" s="9"/>
      <c r="M50" s="9"/>
      <c r="HY50" s="72"/>
      <c r="HZ50" s="72"/>
      <c r="IA50" s="72"/>
    </row>
    <row r="51" spans="11:235" s="1" customFormat="1" x14ac:dyDescent="0.2">
      <c r="K51" s="9"/>
      <c r="L51" s="9"/>
      <c r="M51" s="9"/>
      <c r="HY51" s="72"/>
      <c r="HZ51" s="72"/>
      <c r="IA51" s="72"/>
    </row>
    <row r="52" spans="11:235" s="1" customFormat="1" x14ac:dyDescent="0.2">
      <c r="K52" s="9"/>
      <c r="L52" s="9"/>
      <c r="M52" s="9"/>
      <c r="HY52" s="72"/>
      <c r="HZ52" s="72"/>
      <c r="IA52" s="72"/>
    </row>
    <row r="53" spans="11:235" s="1" customFormat="1" x14ac:dyDescent="0.2">
      <c r="K53" s="9"/>
      <c r="L53" s="9"/>
      <c r="M53" s="9"/>
      <c r="HY53" s="72"/>
      <c r="HZ53" s="72"/>
      <c r="IA53" s="72"/>
    </row>
    <row r="54" spans="11:235" s="1" customFormat="1" x14ac:dyDescent="0.2">
      <c r="K54" s="9"/>
      <c r="L54" s="9"/>
      <c r="M54" s="9"/>
      <c r="HY54" s="72"/>
      <c r="HZ54" s="72"/>
      <c r="IA54" s="72"/>
    </row>
    <row r="55" spans="11:235" s="1" customFormat="1" x14ac:dyDescent="0.2">
      <c r="K55" s="9"/>
      <c r="L55" s="9"/>
      <c r="M55" s="9"/>
      <c r="HY55" s="72"/>
      <c r="HZ55" s="72"/>
      <c r="IA55" s="72"/>
    </row>
    <row r="56" spans="11:235" s="1" customFormat="1" x14ac:dyDescent="0.2">
      <c r="K56" s="9"/>
      <c r="L56" s="9"/>
      <c r="M56" s="9"/>
      <c r="HY56" s="72"/>
      <c r="HZ56" s="72"/>
      <c r="IA56" s="72"/>
    </row>
    <row r="57" spans="11:235" s="1" customFormat="1" x14ac:dyDescent="0.2">
      <c r="K57" s="9"/>
      <c r="L57" s="9"/>
      <c r="M57" s="9"/>
      <c r="HY57" s="72"/>
      <c r="HZ57" s="72"/>
      <c r="IA57" s="72"/>
    </row>
    <row r="58" spans="11:235" s="1" customFormat="1" x14ac:dyDescent="0.2">
      <c r="K58" s="9"/>
      <c r="L58" s="9"/>
      <c r="M58" s="9"/>
      <c r="HY58" s="72"/>
      <c r="HZ58" s="72"/>
      <c r="IA58" s="72"/>
    </row>
    <row r="59" spans="11:235" s="1" customFormat="1" x14ac:dyDescent="0.2">
      <c r="K59" s="9"/>
      <c r="L59" s="9"/>
      <c r="M59" s="9"/>
      <c r="HY59" s="72"/>
      <c r="HZ59" s="72"/>
      <c r="IA59" s="72"/>
    </row>
    <row r="60" spans="11:235" s="1" customFormat="1" x14ac:dyDescent="0.2">
      <c r="K60" s="9"/>
      <c r="L60" s="9"/>
      <c r="M60" s="9"/>
      <c r="HY60" s="72"/>
      <c r="HZ60" s="72"/>
      <c r="IA60" s="72"/>
    </row>
    <row r="61" spans="11:235" s="1" customFormat="1" x14ac:dyDescent="0.2">
      <c r="K61" s="9"/>
      <c r="L61" s="9"/>
      <c r="M61" s="9"/>
      <c r="HY61" s="72"/>
      <c r="HZ61" s="72"/>
      <c r="IA61" s="72"/>
    </row>
    <row r="62" spans="11:235" s="1" customFormat="1" x14ac:dyDescent="0.2">
      <c r="K62" s="9"/>
      <c r="L62" s="9"/>
      <c r="M62" s="9"/>
      <c r="HY62" s="72"/>
      <c r="HZ62" s="72"/>
      <c r="IA62" s="72"/>
    </row>
    <row r="63" spans="11:235" s="1" customFormat="1" x14ac:dyDescent="0.2">
      <c r="K63" s="9"/>
      <c r="L63" s="9"/>
      <c r="M63" s="9"/>
      <c r="HY63" s="72"/>
      <c r="HZ63" s="72"/>
      <c r="IA63" s="72"/>
    </row>
    <row r="64" spans="11:235" s="1" customFormat="1" x14ac:dyDescent="0.2">
      <c r="K64" s="9"/>
      <c r="L64" s="9"/>
      <c r="M64" s="9"/>
      <c r="HY64" s="72"/>
      <c r="HZ64" s="72"/>
      <c r="IA64" s="72"/>
    </row>
    <row r="65" spans="11:235" s="1" customFormat="1" x14ac:dyDescent="0.2">
      <c r="K65" s="9"/>
      <c r="L65" s="9"/>
      <c r="M65" s="9"/>
      <c r="HY65" s="72"/>
      <c r="HZ65" s="72"/>
      <c r="IA65" s="72"/>
    </row>
    <row r="66" spans="11:235" s="1" customFormat="1" x14ac:dyDescent="0.2">
      <c r="K66" s="9"/>
      <c r="L66" s="9"/>
      <c r="M66" s="9"/>
      <c r="HY66" s="72"/>
      <c r="HZ66" s="72"/>
      <c r="IA66" s="72"/>
    </row>
    <row r="67" spans="11:235" s="1" customFormat="1" x14ac:dyDescent="0.2">
      <c r="K67" s="9"/>
      <c r="L67" s="9"/>
      <c r="M67" s="9"/>
      <c r="HY67" s="72"/>
      <c r="HZ67" s="72"/>
      <c r="IA67" s="72"/>
    </row>
    <row r="68" spans="11:235" s="1" customFormat="1" x14ac:dyDescent="0.2">
      <c r="K68" s="9"/>
      <c r="L68" s="9"/>
      <c r="M68" s="9"/>
      <c r="HY68" s="72"/>
      <c r="HZ68" s="72"/>
      <c r="IA68" s="72"/>
    </row>
    <row r="69" spans="11:235" s="1" customFormat="1" x14ac:dyDescent="0.2">
      <c r="K69" s="9"/>
      <c r="L69" s="9"/>
      <c r="M69" s="9"/>
      <c r="HY69" s="72"/>
      <c r="HZ69" s="72"/>
      <c r="IA69" s="72"/>
    </row>
    <row r="70" spans="11:235" s="1" customFormat="1" x14ac:dyDescent="0.2">
      <c r="K70" s="9"/>
      <c r="L70" s="9"/>
      <c r="M70" s="9"/>
      <c r="HY70" s="72"/>
      <c r="HZ70" s="72"/>
      <c r="IA70" s="72"/>
    </row>
    <row r="71" spans="11:235" s="1" customFormat="1" x14ac:dyDescent="0.2">
      <c r="K71" s="9"/>
      <c r="L71" s="9"/>
      <c r="M71" s="9"/>
      <c r="HY71" s="72"/>
      <c r="HZ71" s="72"/>
      <c r="IA71" s="72"/>
    </row>
    <row r="72" spans="11:235" s="1" customFormat="1" x14ac:dyDescent="0.2">
      <c r="K72" s="9"/>
      <c r="L72" s="9"/>
      <c r="M72" s="9"/>
      <c r="HY72" s="72"/>
      <c r="HZ72" s="72"/>
      <c r="IA72" s="72"/>
    </row>
    <row r="73" spans="11:235" s="1" customFormat="1" x14ac:dyDescent="0.2">
      <c r="K73" s="9"/>
      <c r="L73" s="9"/>
      <c r="M73" s="9"/>
      <c r="HY73" s="72"/>
      <c r="HZ73" s="72"/>
      <c r="IA73" s="72"/>
    </row>
    <row r="74" spans="11:235" s="1" customFormat="1" x14ac:dyDescent="0.2">
      <c r="K74" s="9"/>
      <c r="L74" s="9"/>
      <c r="M74" s="9"/>
      <c r="HY74" s="72"/>
      <c r="HZ74" s="72"/>
      <c r="IA74" s="72"/>
    </row>
    <row r="75" spans="11:235" s="1" customFormat="1" x14ac:dyDescent="0.2">
      <c r="K75" s="9"/>
      <c r="L75" s="9"/>
      <c r="M75" s="9"/>
      <c r="HY75" s="72"/>
      <c r="HZ75" s="72"/>
      <c r="IA75" s="72"/>
    </row>
    <row r="76" spans="11:235" s="1" customFormat="1" x14ac:dyDescent="0.2">
      <c r="K76" s="9"/>
      <c r="L76" s="9"/>
      <c r="M76" s="9"/>
      <c r="HY76" s="72"/>
      <c r="HZ76" s="72"/>
      <c r="IA76" s="72"/>
    </row>
    <row r="77" spans="11:235" s="1" customFormat="1" x14ac:dyDescent="0.2">
      <c r="K77" s="9"/>
      <c r="L77" s="9"/>
      <c r="M77" s="9"/>
      <c r="HY77" s="72"/>
      <c r="HZ77" s="72"/>
      <c r="IA77" s="72"/>
    </row>
    <row r="78" spans="11:235" s="1" customFormat="1" x14ac:dyDescent="0.2">
      <c r="K78" s="9"/>
      <c r="L78" s="9"/>
      <c r="M78" s="9"/>
      <c r="HY78" s="72"/>
      <c r="HZ78" s="72"/>
      <c r="IA78" s="72"/>
    </row>
    <row r="79" spans="11:235" s="1" customFormat="1" x14ac:dyDescent="0.2">
      <c r="K79" s="9"/>
      <c r="L79" s="9"/>
      <c r="M79" s="9"/>
      <c r="HY79" s="72"/>
      <c r="HZ79" s="72"/>
      <c r="IA79" s="72"/>
    </row>
    <row r="80" spans="11:235" s="1" customFormat="1" x14ac:dyDescent="0.2">
      <c r="K80" s="9"/>
      <c r="L80" s="9"/>
      <c r="M80" s="9"/>
      <c r="HY80" s="72"/>
      <c r="HZ80" s="72"/>
      <c r="IA80" s="72"/>
    </row>
    <row r="81" spans="11:235" s="1" customFormat="1" x14ac:dyDescent="0.2">
      <c r="K81" s="9"/>
      <c r="L81" s="9"/>
      <c r="M81" s="9"/>
      <c r="HY81" s="72"/>
      <c r="HZ81" s="72"/>
      <c r="IA81" s="72"/>
    </row>
    <row r="82" spans="11:235" s="1" customFormat="1" x14ac:dyDescent="0.2">
      <c r="K82" s="9"/>
      <c r="L82" s="9"/>
      <c r="M82" s="9"/>
      <c r="HY82" s="72"/>
      <c r="HZ82" s="72"/>
      <c r="IA82" s="72"/>
    </row>
    <row r="83" spans="11:235" s="1" customFormat="1" x14ac:dyDescent="0.2">
      <c r="K83" s="9"/>
      <c r="L83" s="9"/>
      <c r="M83" s="9"/>
      <c r="HY83" s="72"/>
      <c r="HZ83" s="72"/>
      <c r="IA83" s="72"/>
    </row>
    <row r="84" spans="11:235" s="1" customFormat="1" x14ac:dyDescent="0.2">
      <c r="K84" s="9"/>
      <c r="L84" s="9"/>
      <c r="M84" s="9"/>
      <c r="HY84" s="72"/>
      <c r="HZ84" s="72"/>
      <c r="IA84" s="72"/>
    </row>
    <row r="85" spans="11:235" s="1" customFormat="1" x14ac:dyDescent="0.2">
      <c r="K85" s="9"/>
      <c r="L85" s="9"/>
      <c r="M85" s="9"/>
      <c r="HY85" s="72"/>
      <c r="HZ85" s="72"/>
      <c r="IA85" s="72"/>
    </row>
    <row r="86" spans="11:235" s="1" customFormat="1" x14ac:dyDescent="0.2">
      <c r="K86" s="9"/>
      <c r="L86" s="9"/>
      <c r="M86" s="9"/>
      <c r="HY86" s="72"/>
      <c r="HZ86" s="72"/>
      <c r="IA86" s="72"/>
    </row>
    <row r="87" spans="11:235" s="1" customFormat="1" x14ac:dyDescent="0.2">
      <c r="K87" s="9"/>
      <c r="L87" s="9"/>
      <c r="M87" s="9"/>
      <c r="HY87" s="72"/>
      <c r="HZ87" s="72"/>
      <c r="IA87" s="72"/>
    </row>
    <row r="88" spans="11:235" s="1" customFormat="1" x14ac:dyDescent="0.2">
      <c r="K88" s="9"/>
      <c r="L88" s="9"/>
      <c r="M88" s="9"/>
      <c r="HY88" s="72"/>
      <c r="HZ88" s="72"/>
      <c r="IA88" s="72"/>
    </row>
    <row r="89" spans="11:235" s="1" customFormat="1" x14ac:dyDescent="0.2">
      <c r="K89" s="9"/>
      <c r="L89" s="9"/>
      <c r="M89" s="9"/>
      <c r="HY89" s="72"/>
      <c r="HZ89" s="72"/>
      <c r="IA89" s="72"/>
    </row>
    <row r="90" spans="11:235" s="1" customFormat="1" x14ac:dyDescent="0.2">
      <c r="K90" s="9"/>
      <c r="L90" s="9"/>
      <c r="M90" s="9"/>
      <c r="HY90" s="72"/>
      <c r="HZ90" s="72"/>
      <c r="IA90" s="72"/>
    </row>
    <row r="91" spans="11:235" s="1" customFormat="1" x14ac:dyDescent="0.2">
      <c r="K91" s="9"/>
      <c r="L91" s="9"/>
      <c r="M91" s="9"/>
      <c r="HY91" s="72"/>
      <c r="HZ91" s="72"/>
      <c r="IA91" s="72"/>
    </row>
    <row r="92" spans="11:235" s="1" customFormat="1" x14ac:dyDescent="0.2">
      <c r="K92" s="9"/>
      <c r="L92" s="9"/>
      <c r="M92" s="9"/>
      <c r="HY92" s="72"/>
      <c r="HZ92" s="72"/>
      <c r="IA92" s="72"/>
    </row>
    <row r="93" spans="11:235" s="1" customFormat="1" x14ac:dyDescent="0.2">
      <c r="K93" s="9"/>
      <c r="L93" s="9"/>
      <c r="M93" s="9"/>
      <c r="HY93" s="72"/>
      <c r="HZ93" s="72"/>
      <c r="IA93" s="72"/>
    </row>
    <row r="94" spans="11:235" s="1" customFormat="1" x14ac:dyDescent="0.2">
      <c r="K94" s="9"/>
      <c r="L94" s="9"/>
      <c r="M94" s="9"/>
      <c r="HY94" s="72"/>
      <c r="HZ94" s="72"/>
      <c r="IA94" s="72"/>
    </row>
    <row r="95" spans="11:235" s="1" customFormat="1" x14ac:dyDescent="0.2">
      <c r="K95" s="9"/>
      <c r="L95" s="9"/>
      <c r="M95" s="9"/>
      <c r="HY95" s="72"/>
      <c r="HZ95" s="72"/>
      <c r="IA95" s="72"/>
    </row>
    <row r="96" spans="11:235" s="1" customFormat="1" x14ac:dyDescent="0.2">
      <c r="K96" s="9"/>
      <c r="L96" s="9"/>
      <c r="M96" s="9"/>
      <c r="HY96" s="72"/>
      <c r="HZ96" s="72"/>
      <c r="IA96" s="72"/>
    </row>
    <row r="97" spans="11:235" s="1" customFormat="1" x14ac:dyDescent="0.2">
      <c r="K97" s="9"/>
      <c r="L97" s="9"/>
      <c r="M97" s="9"/>
      <c r="HY97" s="72"/>
      <c r="HZ97" s="72"/>
      <c r="IA97" s="72"/>
    </row>
    <row r="98" spans="11:235" s="1" customFormat="1" x14ac:dyDescent="0.2">
      <c r="K98" s="9"/>
      <c r="L98" s="9"/>
      <c r="M98" s="9"/>
      <c r="HY98" s="72"/>
      <c r="HZ98" s="72"/>
      <c r="IA98" s="72"/>
    </row>
    <row r="99" spans="11:235" s="1" customFormat="1" x14ac:dyDescent="0.2">
      <c r="K99" s="9"/>
      <c r="L99" s="9"/>
      <c r="M99" s="9"/>
      <c r="HY99" s="72"/>
      <c r="HZ99" s="72"/>
      <c r="IA99" s="72"/>
    </row>
    <row r="100" spans="11:235" s="1" customFormat="1" x14ac:dyDescent="0.2">
      <c r="K100" s="9"/>
      <c r="L100" s="9"/>
      <c r="M100" s="9"/>
      <c r="HY100" s="72"/>
      <c r="HZ100" s="72"/>
      <c r="IA100" s="72"/>
    </row>
    <row r="101" spans="11:235" s="1" customFormat="1" x14ac:dyDescent="0.2">
      <c r="K101" s="9"/>
      <c r="L101" s="9"/>
      <c r="M101" s="9"/>
      <c r="HY101" s="72"/>
      <c r="HZ101" s="72"/>
      <c r="IA101" s="72"/>
    </row>
    <row r="102" spans="11:235" s="1" customFormat="1" x14ac:dyDescent="0.2">
      <c r="K102" s="9"/>
      <c r="L102" s="9"/>
      <c r="M102" s="9"/>
      <c r="HY102" s="72"/>
      <c r="HZ102" s="72"/>
      <c r="IA102" s="72"/>
    </row>
    <row r="103" spans="11:235" s="1" customFormat="1" x14ac:dyDescent="0.2">
      <c r="K103" s="9"/>
      <c r="L103" s="9"/>
      <c r="M103" s="9"/>
      <c r="HY103" s="72"/>
      <c r="HZ103" s="72"/>
      <c r="IA103" s="72"/>
    </row>
    <row r="104" spans="11:235" s="1" customFormat="1" x14ac:dyDescent="0.2">
      <c r="K104" s="9"/>
      <c r="L104" s="9"/>
      <c r="M104" s="9"/>
      <c r="HY104" s="72"/>
      <c r="HZ104" s="72"/>
      <c r="IA104" s="72"/>
    </row>
    <row r="105" spans="11:235" s="1" customFormat="1" x14ac:dyDescent="0.2">
      <c r="K105" s="9"/>
      <c r="L105" s="9"/>
      <c r="M105" s="9"/>
      <c r="HY105" s="72"/>
      <c r="HZ105" s="72"/>
      <c r="IA105" s="72"/>
    </row>
    <row r="106" spans="11:235" s="1" customFormat="1" x14ac:dyDescent="0.2">
      <c r="K106" s="9"/>
      <c r="L106" s="9"/>
      <c r="M106" s="9"/>
      <c r="HY106" s="72"/>
      <c r="HZ106" s="72"/>
      <c r="IA106" s="72"/>
    </row>
    <row r="107" spans="11:235" s="1" customFormat="1" x14ac:dyDescent="0.2">
      <c r="K107" s="9"/>
      <c r="L107" s="9"/>
      <c r="M107" s="9"/>
      <c r="HY107" s="72"/>
      <c r="HZ107" s="72"/>
      <c r="IA107" s="72"/>
    </row>
    <row r="108" spans="11:235" s="1" customFormat="1" x14ac:dyDescent="0.2">
      <c r="K108" s="9"/>
      <c r="L108" s="9"/>
      <c r="M108" s="9"/>
      <c r="HY108" s="72"/>
      <c r="HZ108" s="72"/>
      <c r="IA108" s="72"/>
    </row>
    <row r="109" spans="11:235" s="1" customFormat="1" x14ac:dyDescent="0.2">
      <c r="K109" s="9"/>
      <c r="L109" s="9"/>
      <c r="M109" s="9"/>
      <c r="HY109" s="72"/>
      <c r="HZ109" s="72"/>
      <c r="IA109" s="72"/>
    </row>
    <row r="110" spans="11:235" s="1" customFormat="1" x14ac:dyDescent="0.2">
      <c r="K110" s="9"/>
      <c r="L110" s="9"/>
      <c r="M110" s="9"/>
      <c r="HY110" s="72"/>
      <c r="HZ110" s="72"/>
      <c r="IA110" s="72"/>
    </row>
    <row r="111" spans="11:235" s="1" customFormat="1" x14ac:dyDescent="0.2">
      <c r="K111" s="9"/>
      <c r="L111" s="9"/>
      <c r="M111" s="9"/>
      <c r="HY111" s="72"/>
      <c r="HZ111" s="72"/>
      <c r="IA111" s="72"/>
    </row>
    <row r="112" spans="11:235" s="1" customFormat="1" x14ac:dyDescent="0.2">
      <c r="K112" s="9"/>
      <c r="L112" s="9"/>
      <c r="M112" s="9"/>
      <c r="HY112" s="72"/>
      <c r="HZ112" s="72"/>
      <c r="IA112" s="72"/>
    </row>
    <row r="113" spans="11:235" s="1" customFormat="1" x14ac:dyDescent="0.2">
      <c r="K113" s="9"/>
      <c r="L113" s="9"/>
      <c r="M113" s="9"/>
      <c r="HY113" s="72"/>
      <c r="HZ113" s="72"/>
      <c r="IA113" s="72"/>
    </row>
    <row r="114" spans="11:235" s="1" customFormat="1" x14ac:dyDescent="0.2">
      <c r="K114" s="9"/>
      <c r="L114" s="9"/>
      <c r="M114" s="9"/>
      <c r="HY114" s="72"/>
      <c r="HZ114" s="72"/>
      <c r="IA114" s="72"/>
    </row>
    <row r="115" spans="11:235" s="1" customFormat="1" x14ac:dyDescent="0.2">
      <c r="K115" s="9"/>
      <c r="L115" s="9"/>
      <c r="M115" s="9"/>
      <c r="HY115" s="72"/>
      <c r="HZ115" s="72"/>
      <c r="IA115" s="72"/>
    </row>
    <row r="116" spans="11:235" s="1" customFormat="1" x14ac:dyDescent="0.2">
      <c r="K116" s="9"/>
      <c r="L116" s="9"/>
      <c r="M116" s="9"/>
      <c r="HY116" s="72"/>
      <c r="HZ116" s="72"/>
      <c r="IA116" s="72"/>
    </row>
    <row r="117" spans="11:235" s="1" customFormat="1" x14ac:dyDescent="0.2">
      <c r="K117" s="9"/>
      <c r="L117" s="9"/>
      <c r="M117" s="9"/>
      <c r="HY117" s="72"/>
      <c r="HZ117" s="72"/>
      <c r="IA117" s="72"/>
    </row>
    <row r="118" spans="11:235" s="1" customFormat="1" x14ac:dyDescent="0.2">
      <c r="K118" s="9"/>
      <c r="L118" s="9"/>
      <c r="M118" s="9"/>
      <c r="HY118" s="72"/>
      <c r="HZ118" s="72"/>
      <c r="IA118" s="72"/>
    </row>
    <row r="119" spans="11:235" s="1" customFormat="1" x14ac:dyDescent="0.2">
      <c r="K119" s="9"/>
      <c r="L119" s="9"/>
      <c r="M119" s="9"/>
      <c r="HY119" s="72"/>
      <c r="HZ119" s="72"/>
      <c r="IA119" s="72"/>
    </row>
    <row r="120" spans="11:235" s="1" customFormat="1" x14ac:dyDescent="0.2">
      <c r="K120" s="9"/>
      <c r="L120" s="9"/>
      <c r="M120" s="9"/>
      <c r="HY120" s="72"/>
      <c r="HZ120" s="72"/>
      <c r="IA120" s="72"/>
    </row>
    <row r="121" spans="11:235" s="1" customFormat="1" x14ac:dyDescent="0.2">
      <c r="K121" s="9"/>
      <c r="L121" s="9"/>
      <c r="M121" s="9"/>
      <c r="HY121" s="72"/>
      <c r="HZ121" s="72"/>
      <c r="IA121" s="72"/>
    </row>
    <row r="122" spans="11:235" s="1" customFormat="1" x14ac:dyDescent="0.2">
      <c r="K122" s="9"/>
      <c r="L122" s="9"/>
      <c r="M122" s="9"/>
      <c r="HY122" s="72"/>
      <c r="HZ122" s="72"/>
      <c r="IA122" s="72"/>
    </row>
    <row r="123" spans="11:235" s="1" customFormat="1" x14ac:dyDescent="0.2">
      <c r="K123" s="9"/>
      <c r="L123" s="9"/>
      <c r="M123" s="9"/>
      <c r="HY123" s="72"/>
      <c r="HZ123" s="72"/>
      <c r="IA123" s="72"/>
    </row>
    <row r="124" spans="11:235" s="1" customFormat="1" x14ac:dyDescent="0.2">
      <c r="K124" s="9"/>
      <c r="L124" s="9"/>
      <c r="M124" s="9"/>
      <c r="HY124" s="72"/>
      <c r="HZ124" s="72"/>
      <c r="IA124" s="72"/>
    </row>
    <row r="125" spans="11:235" s="1" customFormat="1" x14ac:dyDescent="0.2">
      <c r="K125" s="9"/>
      <c r="L125" s="9"/>
      <c r="M125" s="9"/>
      <c r="HY125" s="72"/>
      <c r="HZ125" s="72"/>
      <c r="IA125" s="72"/>
    </row>
    <row r="126" spans="11:235" s="1" customFormat="1" x14ac:dyDescent="0.2">
      <c r="K126" s="9"/>
      <c r="L126" s="9"/>
      <c r="M126" s="9"/>
      <c r="HY126" s="72"/>
      <c r="HZ126" s="72"/>
      <c r="IA126" s="72"/>
    </row>
    <row r="127" spans="11:235" s="1" customFormat="1" x14ac:dyDescent="0.2">
      <c r="K127" s="9"/>
      <c r="L127" s="9"/>
      <c r="M127" s="9"/>
      <c r="HY127" s="72"/>
      <c r="HZ127" s="72"/>
      <c r="IA127" s="72"/>
    </row>
    <row r="128" spans="11:235" s="1" customFormat="1" x14ac:dyDescent="0.2">
      <c r="K128" s="9"/>
      <c r="L128" s="9"/>
      <c r="M128" s="9"/>
      <c r="HY128" s="72"/>
      <c r="HZ128" s="72"/>
      <c r="IA128" s="72"/>
    </row>
    <row r="129" spans="11:235" s="1" customFormat="1" x14ac:dyDescent="0.2">
      <c r="K129" s="9"/>
      <c r="L129" s="9"/>
      <c r="M129" s="9"/>
      <c r="HY129" s="72"/>
      <c r="HZ129" s="72"/>
      <c r="IA129" s="72"/>
    </row>
    <row r="130" spans="11:235" s="1" customFormat="1" x14ac:dyDescent="0.2">
      <c r="K130" s="9"/>
      <c r="L130" s="9"/>
      <c r="M130" s="9"/>
      <c r="HY130" s="72"/>
      <c r="HZ130" s="72"/>
      <c r="IA130" s="72"/>
    </row>
    <row r="131" spans="11:235" s="1" customFormat="1" x14ac:dyDescent="0.2">
      <c r="K131" s="9"/>
      <c r="L131" s="9"/>
      <c r="M131" s="9"/>
      <c r="HY131" s="72"/>
      <c r="HZ131" s="72"/>
      <c r="IA131" s="72"/>
    </row>
    <row r="132" spans="11:235" s="1" customFormat="1" x14ac:dyDescent="0.2">
      <c r="K132" s="9"/>
      <c r="L132" s="9"/>
      <c r="M132" s="9"/>
      <c r="HY132" s="72"/>
      <c r="HZ132" s="72"/>
      <c r="IA132" s="72"/>
    </row>
    <row r="133" spans="11:235" s="1" customFormat="1" x14ac:dyDescent="0.2">
      <c r="K133" s="9"/>
      <c r="L133" s="9"/>
      <c r="M133" s="9"/>
      <c r="HY133" s="72"/>
      <c r="HZ133" s="72"/>
      <c r="IA133" s="72"/>
    </row>
    <row r="134" spans="11:235" s="1" customFormat="1" x14ac:dyDescent="0.2">
      <c r="K134" s="9"/>
      <c r="L134" s="9"/>
      <c r="M134" s="9"/>
      <c r="HY134" s="72"/>
      <c r="HZ134" s="72"/>
      <c r="IA134" s="72"/>
    </row>
    <row r="135" spans="11:235" s="1" customFormat="1" x14ac:dyDescent="0.2">
      <c r="K135" s="9"/>
      <c r="L135" s="9"/>
      <c r="M135" s="9"/>
      <c r="HY135" s="72"/>
      <c r="HZ135" s="72"/>
      <c r="IA135" s="72"/>
    </row>
    <row r="136" spans="11:235" s="1" customFormat="1" x14ac:dyDescent="0.2">
      <c r="K136" s="9"/>
      <c r="L136" s="9"/>
      <c r="M136" s="9"/>
      <c r="HY136" s="72"/>
      <c r="HZ136" s="72"/>
      <c r="IA136" s="72"/>
    </row>
    <row r="137" spans="11:235" s="1" customFormat="1" x14ac:dyDescent="0.2">
      <c r="K137" s="9"/>
      <c r="L137" s="9"/>
      <c r="M137" s="9"/>
      <c r="HY137" s="72"/>
      <c r="HZ137" s="72"/>
      <c r="IA137" s="72"/>
    </row>
    <row r="138" spans="11:235" s="1" customFormat="1" x14ac:dyDescent="0.2">
      <c r="K138" s="9"/>
      <c r="L138" s="9"/>
      <c r="M138" s="9"/>
      <c r="HY138" s="72"/>
      <c r="HZ138" s="72"/>
      <c r="IA138" s="72"/>
    </row>
    <row r="139" spans="11:235" s="1" customFormat="1" x14ac:dyDescent="0.2">
      <c r="K139" s="9"/>
      <c r="L139" s="9"/>
      <c r="M139" s="9"/>
      <c r="HY139" s="72"/>
      <c r="HZ139" s="72"/>
      <c r="IA139" s="72"/>
    </row>
    <row r="140" spans="11:235" s="1" customFormat="1" x14ac:dyDescent="0.2">
      <c r="K140" s="9"/>
      <c r="L140" s="9"/>
      <c r="M140" s="9"/>
      <c r="HY140" s="72"/>
      <c r="HZ140" s="72"/>
      <c r="IA140" s="72"/>
    </row>
    <row r="141" spans="11:235" s="1" customFormat="1" x14ac:dyDescent="0.2">
      <c r="K141" s="9"/>
      <c r="L141" s="9"/>
      <c r="M141" s="9"/>
      <c r="HY141" s="72"/>
      <c r="HZ141" s="72"/>
      <c r="IA141" s="72"/>
    </row>
    <row r="142" spans="11:235" s="1" customFormat="1" x14ac:dyDescent="0.2">
      <c r="K142" s="9"/>
      <c r="L142" s="9"/>
      <c r="M142" s="9"/>
      <c r="HY142" s="72"/>
      <c r="HZ142" s="72"/>
      <c r="IA142" s="72"/>
    </row>
    <row r="143" spans="11:235" s="1" customFormat="1" x14ac:dyDescent="0.2">
      <c r="K143" s="9"/>
      <c r="L143" s="9"/>
      <c r="M143" s="9"/>
      <c r="HY143" s="72"/>
      <c r="HZ143" s="72"/>
      <c r="IA143" s="72"/>
    </row>
    <row r="144" spans="11:235" s="1" customFormat="1" x14ac:dyDescent="0.2">
      <c r="K144" s="9"/>
      <c r="L144" s="9"/>
      <c r="M144" s="9"/>
      <c r="HY144" s="72"/>
      <c r="HZ144" s="72"/>
      <c r="IA144" s="72"/>
    </row>
    <row r="145" spans="11:235" s="1" customFormat="1" x14ac:dyDescent="0.2">
      <c r="K145" s="9"/>
      <c r="L145" s="9"/>
      <c r="M145" s="9"/>
      <c r="HY145" s="72"/>
      <c r="HZ145" s="72"/>
      <c r="IA145" s="72"/>
    </row>
    <row r="146" spans="11:235" s="1" customFormat="1" x14ac:dyDescent="0.2">
      <c r="K146" s="9"/>
      <c r="L146" s="9"/>
      <c r="M146" s="9"/>
      <c r="HY146" s="72"/>
      <c r="HZ146" s="72"/>
      <c r="IA146" s="72"/>
    </row>
    <row r="147" spans="11:235" s="1" customFormat="1" x14ac:dyDescent="0.2">
      <c r="K147" s="9"/>
      <c r="L147" s="9"/>
      <c r="M147" s="9"/>
      <c r="HY147" s="72"/>
      <c r="HZ147" s="72"/>
      <c r="IA147" s="72"/>
    </row>
    <row r="148" spans="11:235" s="1" customFormat="1" x14ac:dyDescent="0.2">
      <c r="K148" s="9"/>
      <c r="L148" s="9"/>
      <c r="M148" s="9"/>
      <c r="HY148" s="72"/>
      <c r="HZ148" s="72"/>
      <c r="IA148" s="72"/>
    </row>
    <row r="149" spans="11:235" s="1" customFormat="1" x14ac:dyDescent="0.2">
      <c r="K149" s="9"/>
      <c r="L149" s="9"/>
      <c r="M149" s="9"/>
      <c r="HY149" s="72"/>
      <c r="HZ149" s="72"/>
      <c r="IA149" s="72"/>
    </row>
    <row r="150" spans="11:235" s="1" customFormat="1" x14ac:dyDescent="0.2">
      <c r="K150" s="9"/>
      <c r="L150" s="9"/>
      <c r="M150" s="9"/>
      <c r="HY150" s="72"/>
      <c r="HZ150" s="72"/>
      <c r="IA150" s="72"/>
    </row>
    <row r="151" spans="11:235" s="1" customFormat="1" x14ac:dyDescent="0.2">
      <c r="K151" s="9"/>
      <c r="L151" s="9"/>
      <c r="M151" s="9"/>
      <c r="HY151" s="72"/>
      <c r="HZ151" s="72"/>
      <c r="IA151" s="72"/>
    </row>
    <row r="152" spans="11:235" s="1" customFormat="1" x14ac:dyDescent="0.2">
      <c r="K152" s="9"/>
      <c r="L152" s="9"/>
      <c r="M152" s="9"/>
      <c r="HY152" s="72"/>
      <c r="HZ152" s="72"/>
      <c r="IA152" s="72"/>
    </row>
  </sheetData>
  <mergeCells count="6">
    <mergeCell ref="A1:M1"/>
    <mergeCell ref="B2:D2"/>
    <mergeCell ref="H2:J2"/>
    <mergeCell ref="K2:M2"/>
    <mergeCell ref="A2:A3"/>
    <mergeCell ref="E2:G2"/>
  </mergeCells>
  <phoneticPr fontId="12" type="noConversion"/>
  <printOptions horizontalCentered="1" verticalCentered="1"/>
  <pageMargins left="0.27559055118110237" right="0.27559055118110237" top="0.39370078740157483" bottom="0.39370078740157483" header="0.27559055118110237" footer="0.27559055118110237"/>
  <pageSetup paperSize="9" scale="92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A1:H144"/>
  <sheetViews>
    <sheetView showGridLines="0" showZeros="0" tabSelected="1" workbookViewId="0">
      <selection activeCell="D27" sqref="D27"/>
    </sheetView>
  </sheetViews>
  <sheetFormatPr defaultColWidth="8" defaultRowHeight="12.75" x14ac:dyDescent="0.2"/>
  <cols>
    <col min="1" max="1" width="31.140625" style="72" customWidth="1"/>
    <col min="2" max="2" width="15" style="72" customWidth="1"/>
    <col min="3" max="3" width="14.7109375" style="72" customWidth="1"/>
    <col min="4" max="4" width="20.28515625" style="72" customWidth="1"/>
    <col min="5" max="5" width="7.28515625" style="72" customWidth="1"/>
    <col min="6" max="6" width="12" style="72" customWidth="1"/>
    <col min="7" max="16384" width="8" style="72"/>
  </cols>
  <sheetData>
    <row r="1" spans="1:8" s="13" customFormat="1" ht="26.1" customHeight="1" x14ac:dyDescent="0.25">
      <c r="A1" s="419" t="s">
        <v>55</v>
      </c>
      <c r="B1" s="419"/>
      <c r="C1" s="419"/>
      <c r="D1" s="419"/>
    </row>
    <row r="2" spans="1:8" s="13" customFormat="1" ht="12.75" customHeight="1" x14ac:dyDescent="0.25">
      <c r="A2" s="76"/>
      <c r="B2" s="14"/>
      <c r="C2" s="14"/>
      <c r="D2" s="12"/>
    </row>
    <row r="3" spans="1:8" s="13" customFormat="1" ht="47.25" customHeight="1" x14ac:dyDescent="0.25">
      <c r="A3" s="36"/>
      <c r="B3" s="73" t="s">
        <v>54</v>
      </c>
      <c r="C3" s="73" t="s">
        <v>50</v>
      </c>
      <c r="D3" s="23" t="s">
        <v>2</v>
      </c>
      <c r="F3" s="14"/>
    </row>
    <row r="4" spans="1:8" s="13" customFormat="1" ht="32.1" customHeight="1" x14ac:dyDescent="0.25">
      <c r="A4" s="37" t="s">
        <v>19</v>
      </c>
      <c r="B4" s="38">
        <f>SUM(B5+B10)</f>
        <v>1025691</v>
      </c>
      <c r="C4" s="38">
        <f>SUM(C5+C10)</f>
        <v>1052001</v>
      </c>
      <c r="D4" s="391">
        <f t="shared" ref="D4:D13" si="0">(B4/C4)-1</f>
        <v>-2.500948193015029E-2</v>
      </c>
      <c r="E4" s="15"/>
      <c r="F4" s="15"/>
      <c r="G4" s="15"/>
      <c r="H4" s="15"/>
    </row>
    <row r="5" spans="1:8" s="13" customFormat="1" ht="32.1" customHeight="1" x14ac:dyDescent="0.25">
      <c r="A5" s="141" t="s">
        <v>20</v>
      </c>
      <c r="B5" s="142">
        <f>SUM(B6:B9)</f>
        <v>1018110</v>
      </c>
      <c r="C5" s="142">
        <f>SUM(C6:C9)</f>
        <v>1044519</v>
      </c>
      <c r="D5" s="392">
        <f t="shared" si="0"/>
        <v>-2.5283407960984938E-2</v>
      </c>
      <c r="F5" s="3"/>
    </row>
    <row r="6" spans="1:8" s="13" customFormat="1" ht="24" customHeight="1" x14ac:dyDescent="0.25">
      <c r="A6" s="26" t="s">
        <v>21</v>
      </c>
      <c r="B6" s="39">
        <v>765217</v>
      </c>
      <c r="C6" s="39">
        <v>787348</v>
      </c>
      <c r="D6" s="416">
        <f t="shared" si="0"/>
        <v>-2.8108282487540492E-2</v>
      </c>
      <c r="F6" s="3"/>
    </row>
    <row r="7" spans="1:8" s="13" customFormat="1" ht="24" customHeight="1" x14ac:dyDescent="0.25">
      <c r="A7" s="26" t="s">
        <v>22</v>
      </c>
      <c r="B7" s="39">
        <v>39010</v>
      </c>
      <c r="C7" s="39">
        <v>41540</v>
      </c>
      <c r="D7" s="416">
        <f t="shared" si="0"/>
        <v>-6.0905151661049595E-2</v>
      </c>
      <c r="F7" s="3"/>
    </row>
    <row r="8" spans="1:8" s="13" customFormat="1" ht="24" customHeight="1" x14ac:dyDescent="0.25">
      <c r="A8" s="26" t="s">
        <v>23</v>
      </c>
      <c r="B8" s="39">
        <v>211246</v>
      </c>
      <c r="C8" s="39">
        <v>212249</v>
      </c>
      <c r="D8" s="417">
        <f t="shared" si="0"/>
        <v>-4.7255817459681548E-3</v>
      </c>
      <c r="F8" s="3"/>
    </row>
    <row r="9" spans="1:8" s="13" customFormat="1" ht="24" customHeight="1" x14ac:dyDescent="0.25">
      <c r="A9" s="175" t="s">
        <v>47</v>
      </c>
      <c r="B9" s="40">
        <v>2637</v>
      </c>
      <c r="C9" s="40">
        <v>3382</v>
      </c>
      <c r="D9" s="416">
        <f t="shared" si="0"/>
        <v>-0.22028385570668241</v>
      </c>
      <c r="F9" s="3"/>
    </row>
    <row r="10" spans="1:8" s="13" customFormat="1" ht="24" customHeight="1" x14ac:dyDescent="0.25">
      <c r="A10" s="177" t="s">
        <v>24</v>
      </c>
      <c r="B10" s="176">
        <f>B11+B12+B13</f>
        <v>7581</v>
      </c>
      <c r="C10" s="176">
        <f>SUM(C11:C13)</f>
        <v>7482</v>
      </c>
      <c r="D10" s="418">
        <f t="shared" si="0"/>
        <v>1.3231756214915791E-2</v>
      </c>
      <c r="F10" s="3"/>
    </row>
    <row r="11" spans="1:8" s="13" customFormat="1" ht="24" customHeight="1" x14ac:dyDescent="0.25">
      <c r="A11" s="26" t="s">
        <v>25</v>
      </c>
      <c r="B11" s="77">
        <v>2576</v>
      </c>
      <c r="C11" s="77">
        <v>2317</v>
      </c>
      <c r="D11" s="396">
        <f t="shared" si="0"/>
        <v>0.1117824773413898</v>
      </c>
      <c r="F11" s="3"/>
    </row>
    <row r="12" spans="1:8" s="13" customFormat="1" ht="24" customHeight="1" x14ac:dyDescent="0.25">
      <c r="A12" s="27" t="s">
        <v>26</v>
      </c>
      <c r="B12" s="40">
        <v>2738</v>
      </c>
      <c r="C12" s="40">
        <v>2486</v>
      </c>
      <c r="D12" s="396">
        <f t="shared" si="0"/>
        <v>0.10136765888978272</v>
      </c>
      <c r="F12" s="3"/>
    </row>
    <row r="13" spans="1:8" s="13" customFormat="1" ht="21.95" customHeight="1" x14ac:dyDescent="0.25">
      <c r="A13" s="41" t="s">
        <v>27</v>
      </c>
      <c r="B13" s="77">
        <v>2267</v>
      </c>
      <c r="C13" s="77">
        <v>2679</v>
      </c>
      <c r="D13" s="453">
        <f t="shared" si="0"/>
        <v>-0.15378872713699143</v>
      </c>
      <c r="E13" s="16"/>
    </row>
    <row r="14" spans="1:8" s="13" customFormat="1" ht="15.75" x14ac:dyDescent="0.25">
      <c r="B14" s="17"/>
      <c r="C14" s="17"/>
    </row>
    <row r="15" spans="1:8" s="13" customFormat="1" ht="15.75" x14ac:dyDescent="0.25">
      <c r="B15" s="17"/>
      <c r="C15" s="17"/>
    </row>
    <row r="16" spans="1:8" s="13" customFormat="1" ht="15.75" x14ac:dyDescent="0.25">
      <c r="A16" s="42"/>
      <c r="B16" s="18"/>
      <c r="C16" s="17"/>
    </row>
    <row r="17" spans="2:3" s="13" customFormat="1" ht="15.75" x14ac:dyDescent="0.25">
      <c r="B17" s="17"/>
      <c r="C17" s="17"/>
    </row>
    <row r="18" spans="2:3" s="13" customFormat="1" ht="15.75" x14ac:dyDescent="0.25">
      <c r="B18" s="17"/>
      <c r="C18" s="17"/>
    </row>
    <row r="19" spans="2:3" s="13" customFormat="1" ht="15.75" x14ac:dyDescent="0.25">
      <c r="B19" s="17"/>
      <c r="C19" s="17"/>
    </row>
    <row r="20" spans="2:3" s="13" customFormat="1" ht="15.75" x14ac:dyDescent="0.25">
      <c r="B20" s="17"/>
      <c r="C20" s="17"/>
    </row>
    <row r="21" spans="2:3" s="13" customFormat="1" ht="15.75" x14ac:dyDescent="0.25">
      <c r="B21" s="17"/>
      <c r="C21" s="17"/>
    </row>
    <row r="22" spans="2:3" s="13" customFormat="1" ht="15.75" x14ac:dyDescent="0.25">
      <c r="B22" s="17"/>
      <c r="C22" s="17"/>
    </row>
    <row r="23" spans="2:3" s="13" customFormat="1" ht="15.75" x14ac:dyDescent="0.25">
      <c r="B23" s="17"/>
      <c r="C23" s="17"/>
    </row>
    <row r="24" spans="2:3" s="13" customFormat="1" ht="15.75" x14ac:dyDescent="0.25">
      <c r="B24" s="17"/>
      <c r="C24" s="17"/>
    </row>
    <row r="25" spans="2:3" s="13" customFormat="1" ht="15.75" x14ac:dyDescent="0.25">
      <c r="B25" s="17"/>
      <c r="C25" s="17"/>
    </row>
    <row r="26" spans="2:3" s="13" customFormat="1" ht="15.75" x14ac:dyDescent="0.25">
      <c r="B26" s="17"/>
      <c r="C26" s="17"/>
    </row>
    <row r="27" spans="2:3" s="13" customFormat="1" ht="15.75" x14ac:dyDescent="0.25">
      <c r="B27" s="17"/>
      <c r="C27" s="17"/>
    </row>
    <row r="28" spans="2:3" s="13" customFormat="1" ht="15.75" x14ac:dyDescent="0.25">
      <c r="B28" s="17"/>
      <c r="C28" s="17"/>
    </row>
    <row r="29" spans="2:3" s="13" customFormat="1" ht="15.75" x14ac:dyDescent="0.25">
      <c r="B29" s="17"/>
      <c r="C29" s="17"/>
    </row>
    <row r="30" spans="2:3" s="13" customFormat="1" ht="15.75" x14ac:dyDescent="0.25">
      <c r="B30" s="17"/>
      <c r="C30" s="17"/>
    </row>
    <row r="31" spans="2:3" s="13" customFormat="1" ht="15.75" x14ac:dyDescent="0.25">
      <c r="B31" s="17"/>
      <c r="C31" s="17"/>
    </row>
    <row r="32" spans="2:3" s="13" customFormat="1" ht="15.75" x14ac:dyDescent="0.25">
      <c r="B32" s="17"/>
      <c r="C32" s="17"/>
    </row>
    <row r="33" spans="2:3" s="13" customFormat="1" ht="15.75" x14ac:dyDescent="0.25">
      <c r="B33" s="17"/>
      <c r="C33" s="17"/>
    </row>
    <row r="34" spans="2:3" s="13" customFormat="1" ht="15.75" x14ac:dyDescent="0.25">
      <c r="B34" s="17"/>
      <c r="C34" s="17"/>
    </row>
    <row r="35" spans="2:3" s="13" customFormat="1" ht="15.75" x14ac:dyDescent="0.25">
      <c r="B35" s="17"/>
      <c r="C35" s="17"/>
    </row>
    <row r="36" spans="2:3" s="13" customFormat="1" ht="15.75" x14ac:dyDescent="0.25">
      <c r="B36" s="17"/>
      <c r="C36" s="17"/>
    </row>
    <row r="37" spans="2:3" s="13" customFormat="1" ht="15.75" x14ac:dyDescent="0.25">
      <c r="B37" s="17"/>
      <c r="C37" s="17"/>
    </row>
    <row r="38" spans="2:3" s="13" customFormat="1" ht="15.75" x14ac:dyDescent="0.25">
      <c r="B38" s="17"/>
      <c r="C38" s="17"/>
    </row>
    <row r="39" spans="2:3" s="13" customFormat="1" ht="15.75" x14ac:dyDescent="0.25">
      <c r="B39" s="17"/>
      <c r="C39" s="17"/>
    </row>
    <row r="40" spans="2:3" s="13" customFormat="1" ht="15.75" x14ac:dyDescent="0.25">
      <c r="B40" s="17"/>
      <c r="C40" s="17"/>
    </row>
    <row r="41" spans="2:3" s="13" customFormat="1" ht="15.75" x14ac:dyDescent="0.25">
      <c r="B41" s="17"/>
      <c r="C41" s="17"/>
    </row>
    <row r="42" spans="2:3" s="13" customFormat="1" ht="15.75" x14ac:dyDescent="0.25">
      <c r="B42" s="17"/>
      <c r="C42" s="17"/>
    </row>
    <row r="43" spans="2:3" s="13" customFormat="1" ht="15.75" x14ac:dyDescent="0.25">
      <c r="B43" s="17"/>
      <c r="C43" s="17"/>
    </row>
    <row r="44" spans="2:3" s="13" customFormat="1" ht="15.75" x14ac:dyDescent="0.25">
      <c r="B44" s="17"/>
      <c r="C44" s="17"/>
    </row>
    <row r="45" spans="2:3" s="13" customFormat="1" ht="15.75" x14ac:dyDescent="0.25">
      <c r="B45" s="17"/>
      <c r="C45" s="17"/>
    </row>
    <row r="46" spans="2:3" s="13" customFormat="1" ht="15.75" x14ac:dyDescent="0.25">
      <c r="B46" s="17"/>
      <c r="C46" s="17"/>
    </row>
    <row r="47" spans="2:3" s="13" customFormat="1" ht="15.75" x14ac:dyDescent="0.25">
      <c r="B47" s="17"/>
      <c r="C47" s="17"/>
    </row>
    <row r="48" spans="2:3" s="13" customFormat="1" ht="15.75" x14ac:dyDescent="0.25">
      <c r="B48" s="17"/>
      <c r="C48" s="17"/>
    </row>
    <row r="49" spans="2:3" s="13" customFormat="1" ht="15.75" x14ac:dyDescent="0.25">
      <c r="B49" s="17"/>
      <c r="C49" s="17"/>
    </row>
    <row r="50" spans="2:3" s="13" customFormat="1" ht="15.75" x14ac:dyDescent="0.25">
      <c r="B50" s="17"/>
      <c r="C50" s="17"/>
    </row>
    <row r="51" spans="2:3" s="13" customFormat="1" ht="15.75" x14ac:dyDescent="0.25">
      <c r="B51" s="17"/>
      <c r="C51" s="17"/>
    </row>
    <row r="52" spans="2:3" s="13" customFormat="1" ht="15.75" x14ac:dyDescent="0.25">
      <c r="B52" s="17"/>
      <c r="C52" s="17"/>
    </row>
    <row r="53" spans="2:3" s="13" customFormat="1" ht="15.75" x14ac:dyDescent="0.25">
      <c r="B53" s="17"/>
      <c r="C53" s="17"/>
    </row>
    <row r="54" spans="2:3" s="13" customFormat="1" ht="15.75" x14ac:dyDescent="0.25">
      <c r="B54" s="17"/>
      <c r="C54" s="17"/>
    </row>
    <row r="55" spans="2:3" s="13" customFormat="1" ht="15.75" x14ac:dyDescent="0.25">
      <c r="B55" s="17"/>
      <c r="C55" s="17"/>
    </row>
    <row r="56" spans="2:3" s="13" customFormat="1" ht="15.75" x14ac:dyDescent="0.25">
      <c r="B56" s="17"/>
      <c r="C56" s="17"/>
    </row>
    <row r="57" spans="2:3" s="13" customFormat="1" ht="15.75" x14ac:dyDescent="0.25">
      <c r="B57" s="17"/>
      <c r="C57" s="17"/>
    </row>
    <row r="58" spans="2:3" s="13" customFormat="1" ht="15.75" x14ac:dyDescent="0.25">
      <c r="B58" s="17"/>
      <c r="C58" s="17"/>
    </row>
    <row r="59" spans="2:3" s="13" customFormat="1" ht="15.75" x14ac:dyDescent="0.25">
      <c r="B59" s="17"/>
      <c r="C59" s="17"/>
    </row>
    <row r="60" spans="2:3" s="13" customFormat="1" ht="15.75" x14ac:dyDescent="0.25">
      <c r="B60" s="17"/>
      <c r="C60" s="17"/>
    </row>
    <row r="61" spans="2:3" s="13" customFormat="1" ht="15.75" x14ac:dyDescent="0.25">
      <c r="B61" s="17"/>
      <c r="C61" s="17"/>
    </row>
    <row r="62" spans="2:3" s="13" customFormat="1" ht="15.75" x14ac:dyDescent="0.25">
      <c r="B62" s="17"/>
      <c r="C62" s="17"/>
    </row>
    <row r="63" spans="2:3" s="13" customFormat="1" ht="15.75" x14ac:dyDescent="0.25">
      <c r="B63" s="17"/>
      <c r="C63" s="17"/>
    </row>
    <row r="64" spans="2:3" s="13" customFormat="1" ht="15.75" x14ac:dyDescent="0.25">
      <c r="B64" s="17"/>
      <c r="C64" s="17"/>
    </row>
    <row r="65" spans="2:3" s="13" customFormat="1" ht="15.75" x14ac:dyDescent="0.25">
      <c r="B65" s="17"/>
      <c r="C65" s="17"/>
    </row>
    <row r="66" spans="2:3" s="13" customFormat="1" ht="15.75" x14ac:dyDescent="0.25">
      <c r="B66" s="17"/>
      <c r="C66" s="17"/>
    </row>
    <row r="67" spans="2:3" s="13" customFormat="1" ht="15.75" x14ac:dyDescent="0.25">
      <c r="B67" s="17"/>
      <c r="C67" s="17"/>
    </row>
    <row r="68" spans="2:3" s="13" customFormat="1" ht="15.75" x14ac:dyDescent="0.25">
      <c r="B68" s="17"/>
      <c r="C68" s="17"/>
    </row>
    <row r="69" spans="2:3" s="13" customFormat="1" ht="15.75" x14ac:dyDescent="0.25">
      <c r="B69" s="17"/>
      <c r="C69" s="17"/>
    </row>
    <row r="70" spans="2:3" s="13" customFormat="1" ht="15.75" x14ac:dyDescent="0.25">
      <c r="B70" s="17"/>
      <c r="C70" s="17"/>
    </row>
    <row r="71" spans="2:3" s="13" customFormat="1" ht="15.75" x14ac:dyDescent="0.25">
      <c r="B71" s="17"/>
      <c r="C71" s="17"/>
    </row>
    <row r="72" spans="2:3" s="13" customFormat="1" ht="15.75" x14ac:dyDescent="0.25">
      <c r="B72" s="17"/>
      <c r="C72" s="17"/>
    </row>
    <row r="73" spans="2:3" s="13" customFormat="1" ht="15.75" x14ac:dyDescent="0.25">
      <c r="B73" s="17"/>
      <c r="C73" s="17"/>
    </row>
    <row r="74" spans="2:3" s="13" customFormat="1" ht="15.75" x14ac:dyDescent="0.25">
      <c r="B74" s="17"/>
      <c r="C74" s="17"/>
    </row>
    <row r="75" spans="2:3" s="13" customFormat="1" ht="15.75" x14ac:dyDescent="0.25">
      <c r="B75" s="17"/>
      <c r="C75" s="17"/>
    </row>
    <row r="76" spans="2:3" s="13" customFormat="1" ht="15.75" x14ac:dyDescent="0.25">
      <c r="B76" s="17"/>
      <c r="C76" s="17"/>
    </row>
    <row r="77" spans="2:3" s="13" customFormat="1" ht="15.75" x14ac:dyDescent="0.25">
      <c r="B77" s="17"/>
      <c r="C77" s="17"/>
    </row>
    <row r="78" spans="2:3" s="13" customFormat="1" ht="15.75" x14ac:dyDescent="0.25">
      <c r="B78" s="17"/>
      <c r="C78" s="17"/>
    </row>
    <row r="79" spans="2:3" s="13" customFormat="1" ht="15.75" x14ac:dyDescent="0.25">
      <c r="B79" s="17"/>
      <c r="C79" s="17"/>
    </row>
    <row r="80" spans="2:3" s="13" customFormat="1" ht="15.75" x14ac:dyDescent="0.25">
      <c r="B80" s="17"/>
      <c r="C80" s="17"/>
    </row>
    <row r="81" spans="2:3" s="13" customFormat="1" ht="15.75" x14ac:dyDescent="0.25">
      <c r="B81" s="17"/>
      <c r="C81" s="17"/>
    </row>
    <row r="82" spans="2:3" s="13" customFormat="1" ht="15.75" x14ac:dyDescent="0.25">
      <c r="B82" s="17"/>
      <c r="C82" s="17"/>
    </row>
    <row r="83" spans="2:3" s="13" customFormat="1" ht="15.75" x14ac:dyDescent="0.25">
      <c r="B83" s="17"/>
      <c r="C83" s="17"/>
    </row>
    <row r="84" spans="2:3" s="13" customFormat="1" ht="15.75" x14ac:dyDescent="0.25">
      <c r="B84" s="17"/>
      <c r="C84" s="17"/>
    </row>
    <row r="85" spans="2:3" s="13" customFormat="1" ht="15.75" x14ac:dyDescent="0.25">
      <c r="B85" s="17"/>
      <c r="C85" s="17"/>
    </row>
    <row r="86" spans="2:3" s="13" customFormat="1" ht="15.75" x14ac:dyDescent="0.25">
      <c r="B86" s="17"/>
      <c r="C86" s="17"/>
    </row>
    <row r="87" spans="2:3" s="13" customFormat="1" ht="15.75" x14ac:dyDescent="0.25">
      <c r="B87" s="17"/>
      <c r="C87" s="17"/>
    </row>
    <row r="88" spans="2:3" s="13" customFormat="1" ht="15.75" x14ac:dyDescent="0.25">
      <c r="B88" s="17"/>
      <c r="C88" s="17"/>
    </row>
    <row r="89" spans="2:3" s="13" customFormat="1" ht="15.75" x14ac:dyDescent="0.25">
      <c r="B89" s="17"/>
      <c r="C89" s="17"/>
    </row>
    <row r="90" spans="2:3" s="13" customFormat="1" ht="15.75" x14ac:dyDescent="0.25">
      <c r="B90" s="17"/>
      <c r="C90" s="17"/>
    </row>
    <row r="91" spans="2:3" s="13" customFormat="1" ht="15.75" x14ac:dyDescent="0.25">
      <c r="B91" s="17"/>
      <c r="C91" s="17"/>
    </row>
    <row r="92" spans="2:3" s="13" customFormat="1" ht="15.75" x14ac:dyDescent="0.25">
      <c r="B92" s="17"/>
      <c r="C92" s="17"/>
    </row>
    <row r="93" spans="2:3" s="13" customFormat="1" ht="15.75" x14ac:dyDescent="0.25">
      <c r="B93" s="17"/>
      <c r="C93" s="17"/>
    </row>
    <row r="94" spans="2:3" s="13" customFormat="1" ht="15.75" x14ac:dyDescent="0.25">
      <c r="B94" s="17"/>
      <c r="C94" s="17"/>
    </row>
    <row r="95" spans="2:3" s="13" customFormat="1" ht="15.75" x14ac:dyDescent="0.25">
      <c r="B95" s="17"/>
      <c r="C95" s="17"/>
    </row>
    <row r="96" spans="2:3" s="13" customFormat="1" ht="15.75" x14ac:dyDescent="0.25">
      <c r="B96" s="17"/>
      <c r="C96" s="17"/>
    </row>
    <row r="97" spans="2:3" s="13" customFormat="1" ht="15.75" x14ac:dyDescent="0.25">
      <c r="B97" s="17"/>
      <c r="C97" s="17"/>
    </row>
    <row r="98" spans="2:3" s="13" customFormat="1" ht="15.75" x14ac:dyDescent="0.25">
      <c r="B98" s="17"/>
      <c r="C98" s="17"/>
    </row>
    <row r="99" spans="2:3" s="13" customFormat="1" ht="15.75" x14ac:dyDescent="0.25">
      <c r="B99" s="17"/>
      <c r="C99" s="17"/>
    </row>
    <row r="100" spans="2:3" s="13" customFormat="1" ht="15.75" x14ac:dyDescent="0.25">
      <c r="B100" s="17"/>
      <c r="C100" s="17"/>
    </row>
    <row r="101" spans="2:3" s="13" customFormat="1" ht="15.75" x14ac:dyDescent="0.25">
      <c r="B101" s="17"/>
      <c r="C101" s="17"/>
    </row>
    <row r="102" spans="2:3" s="13" customFormat="1" ht="15.75" x14ac:dyDescent="0.25">
      <c r="B102" s="17"/>
      <c r="C102" s="17"/>
    </row>
    <row r="103" spans="2:3" s="13" customFormat="1" ht="15.75" x14ac:dyDescent="0.25">
      <c r="B103" s="17"/>
      <c r="C103" s="17"/>
    </row>
    <row r="104" spans="2:3" s="13" customFormat="1" ht="15.75" x14ac:dyDescent="0.25">
      <c r="B104" s="17"/>
      <c r="C104" s="17"/>
    </row>
    <row r="105" spans="2:3" s="13" customFormat="1" ht="15.75" x14ac:dyDescent="0.25">
      <c r="B105" s="17"/>
      <c r="C105" s="17"/>
    </row>
    <row r="106" spans="2:3" s="13" customFormat="1" ht="15.75" x14ac:dyDescent="0.25">
      <c r="B106" s="17"/>
      <c r="C106" s="17"/>
    </row>
    <row r="107" spans="2:3" s="13" customFormat="1" ht="15.75" x14ac:dyDescent="0.25">
      <c r="B107" s="17"/>
      <c r="C107" s="17"/>
    </row>
    <row r="108" spans="2:3" s="13" customFormat="1" ht="15.75" x14ac:dyDescent="0.25">
      <c r="B108" s="17"/>
      <c r="C108" s="17"/>
    </row>
    <row r="109" spans="2:3" s="13" customFormat="1" ht="15.75" x14ac:dyDescent="0.25">
      <c r="B109" s="17"/>
      <c r="C109" s="17"/>
    </row>
    <row r="110" spans="2:3" s="13" customFormat="1" ht="15.75" x14ac:dyDescent="0.25">
      <c r="B110" s="17"/>
      <c r="C110" s="17"/>
    </row>
    <row r="111" spans="2:3" s="13" customFormat="1" ht="15.75" x14ac:dyDescent="0.25">
      <c r="B111" s="17"/>
      <c r="C111" s="17"/>
    </row>
    <row r="112" spans="2:3" s="13" customFormat="1" ht="15.75" x14ac:dyDescent="0.25">
      <c r="B112" s="17"/>
      <c r="C112" s="17"/>
    </row>
    <row r="113" spans="2:3" s="13" customFormat="1" ht="15.75" x14ac:dyDescent="0.25">
      <c r="B113" s="17"/>
      <c r="C113" s="17"/>
    </row>
    <row r="114" spans="2:3" s="13" customFormat="1" ht="15.75" x14ac:dyDescent="0.25">
      <c r="B114" s="17"/>
      <c r="C114" s="17"/>
    </row>
    <row r="115" spans="2:3" s="13" customFormat="1" ht="15.75" x14ac:dyDescent="0.25">
      <c r="B115" s="17"/>
      <c r="C115" s="17"/>
    </row>
    <row r="116" spans="2:3" s="13" customFormat="1" ht="15.75" x14ac:dyDescent="0.25">
      <c r="B116" s="17"/>
      <c r="C116" s="17"/>
    </row>
    <row r="117" spans="2:3" s="13" customFormat="1" ht="15.75" x14ac:dyDescent="0.25">
      <c r="B117" s="17"/>
      <c r="C117" s="17"/>
    </row>
    <row r="118" spans="2:3" s="13" customFormat="1" ht="15.75" x14ac:dyDescent="0.25">
      <c r="B118" s="17"/>
      <c r="C118" s="17"/>
    </row>
    <row r="119" spans="2:3" s="13" customFormat="1" ht="15.75" x14ac:dyDescent="0.25">
      <c r="B119" s="17"/>
      <c r="C119" s="17"/>
    </row>
    <row r="120" spans="2:3" s="13" customFormat="1" ht="15.75" x14ac:dyDescent="0.25">
      <c r="B120" s="17"/>
      <c r="C120" s="17"/>
    </row>
    <row r="121" spans="2:3" s="13" customFormat="1" ht="15.75" x14ac:dyDescent="0.25">
      <c r="B121" s="17"/>
      <c r="C121" s="17"/>
    </row>
    <row r="122" spans="2:3" s="13" customFormat="1" ht="15.75" x14ac:dyDescent="0.25">
      <c r="B122" s="17"/>
      <c r="C122" s="17"/>
    </row>
    <row r="123" spans="2:3" s="13" customFormat="1" ht="15.75" x14ac:dyDescent="0.25">
      <c r="B123" s="17"/>
      <c r="C123" s="17"/>
    </row>
    <row r="124" spans="2:3" s="13" customFormat="1" ht="15.75" x14ac:dyDescent="0.25">
      <c r="B124" s="17"/>
      <c r="C124" s="17"/>
    </row>
    <row r="125" spans="2:3" s="13" customFormat="1" ht="15.75" x14ac:dyDescent="0.25">
      <c r="B125" s="17"/>
      <c r="C125" s="17"/>
    </row>
    <row r="126" spans="2:3" s="13" customFormat="1" ht="15.75" x14ac:dyDescent="0.25">
      <c r="B126" s="17"/>
      <c r="C126" s="17"/>
    </row>
    <row r="127" spans="2:3" s="13" customFormat="1" ht="15.75" x14ac:dyDescent="0.25">
      <c r="B127" s="17"/>
      <c r="C127" s="17"/>
    </row>
    <row r="128" spans="2:3" s="13" customFormat="1" ht="15.75" x14ac:dyDescent="0.25">
      <c r="B128" s="17"/>
      <c r="C128" s="17"/>
    </row>
    <row r="129" spans="2:3" s="13" customFormat="1" ht="15.75" x14ac:dyDescent="0.25">
      <c r="B129" s="17"/>
      <c r="C129" s="17"/>
    </row>
    <row r="130" spans="2:3" s="13" customFormat="1" ht="15.75" x14ac:dyDescent="0.25">
      <c r="B130" s="17"/>
      <c r="C130" s="17"/>
    </row>
    <row r="131" spans="2:3" s="13" customFormat="1" ht="15.75" x14ac:dyDescent="0.25">
      <c r="B131" s="17"/>
      <c r="C131" s="17"/>
    </row>
    <row r="132" spans="2:3" s="13" customFormat="1" ht="15.75" x14ac:dyDescent="0.25">
      <c r="B132" s="17"/>
      <c r="C132" s="17"/>
    </row>
    <row r="133" spans="2:3" s="13" customFormat="1" ht="15.75" x14ac:dyDescent="0.25">
      <c r="B133" s="17"/>
      <c r="C133" s="17"/>
    </row>
    <row r="134" spans="2:3" s="13" customFormat="1" ht="15.75" x14ac:dyDescent="0.25">
      <c r="B134" s="17"/>
      <c r="C134" s="17"/>
    </row>
    <row r="135" spans="2:3" s="13" customFormat="1" ht="15.75" x14ac:dyDescent="0.25">
      <c r="B135" s="17"/>
      <c r="C135" s="17"/>
    </row>
    <row r="136" spans="2:3" s="13" customFormat="1" ht="15.75" x14ac:dyDescent="0.25">
      <c r="B136" s="17"/>
      <c r="C136" s="17"/>
    </row>
    <row r="137" spans="2:3" s="13" customFormat="1" ht="15.75" x14ac:dyDescent="0.25">
      <c r="B137" s="17"/>
      <c r="C137" s="17"/>
    </row>
    <row r="138" spans="2:3" s="13" customFormat="1" ht="15.75" x14ac:dyDescent="0.25">
      <c r="B138" s="17"/>
      <c r="C138" s="17"/>
    </row>
    <row r="139" spans="2:3" s="13" customFormat="1" ht="15.75" x14ac:dyDescent="0.25">
      <c r="B139" s="17"/>
      <c r="C139" s="17"/>
    </row>
    <row r="140" spans="2:3" s="13" customFormat="1" ht="15.75" x14ac:dyDescent="0.25">
      <c r="B140" s="17"/>
      <c r="C140" s="17"/>
    </row>
    <row r="141" spans="2:3" s="13" customFormat="1" ht="15.75" x14ac:dyDescent="0.25">
      <c r="B141" s="17"/>
      <c r="C141" s="17"/>
    </row>
    <row r="142" spans="2:3" s="13" customFormat="1" ht="15.75" x14ac:dyDescent="0.25">
      <c r="B142" s="17"/>
      <c r="C142" s="17"/>
    </row>
    <row r="143" spans="2:3" s="13" customFormat="1" ht="15.75" x14ac:dyDescent="0.25">
      <c r="B143" s="17"/>
      <c r="C143" s="17"/>
    </row>
    <row r="144" spans="2:3" s="13" customFormat="1" ht="15.75" x14ac:dyDescent="0.25">
      <c r="B144" s="17"/>
      <c r="C144" s="17"/>
    </row>
  </sheetData>
  <mergeCells count="1">
    <mergeCell ref="A1:D1"/>
  </mergeCells>
  <phoneticPr fontId="12" type="noConversion"/>
  <printOptions horizontalCentered="1"/>
  <pageMargins left="0.39370078740157483" right="0.39370078740157483" top="0.6692913385826772" bottom="0.6692913385826772" header="0.59055118110236227" footer="0.59055118110236227"/>
  <pageSetup paperSize="9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A1:AE168"/>
  <sheetViews>
    <sheetView showGridLines="0" showZeros="0" zoomScaleNormal="100" workbookViewId="0">
      <selection activeCell="N15" sqref="N15"/>
    </sheetView>
  </sheetViews>
  <sheetFormatPr defaultColWidth="8" defaultRowHeight="12.75" x14ac:dyDescent="0.2"/>
  <cols>
    <col min="1" max="1" width="17" style="72" customWidth="1"/>
    <col min="2" max="2" width="9.28515625" style="72" bestFit="1" customWidth="1"/>
    <col min="3" max="3" width="11.85546875" style="72" customWidth="1"/>
    <col min="4" max="4" width="13.28515625" style="72" customWidth="1"/>
    <col min="5" max="5" width="11.5703125" style="72" customWidth="1"/>
    <col min="6" max="6" width="9.28515625" style="72" bestFit="1" customWidth="1"/>
    <col min="7" max="7" width="9.85546875" style="72" customWidth="1"/>
    <col min="8" max="8" width="11.42578125" style="72" customWidth="1"/>
    <col min="9" max="9" width="13" style="72" customWidth="1"/>
    <col min="10" max="11" width="9.42578125" style="72" customWidth="1"/>
    <col min="12" max="12" width="11.140625" style="72" customWidth="1"/>
    <col min="13" max="13" width="11" style="72" customWidth="1"/>
    <col min="14" max="14" width="9.28515625" style="72" bestFit="1" customWidth="1"/>
    <col min="15" max="15" width="10.140625" style="72" customWidth="1"/>
    <col min="16" max="16" width="9.42578125" style="72" customWidth="1"/>
    <col min="17" max="17" width="10.42578125" style="72" customWidth="1"/>
    <col min="18" max="18" width="9.28515625" style="72" bestFit="1" customWidth="1"/>
    <col min="19" max="16384" width="8" style="72"/>
  </cols>
  <sheetData>
    <row r="1" spans="1:26" s="1" customFormat="1" ht="26.1" customHeight="1" x14ac:dyDescent="0.2">
      <c r="A1" s="419" t="s">
        <v>51</v>
      </c>
      <c r="B1" s="419"/>
      <c r="C1" s="419"/>
      <c r="D1" s="419"/>
      <c r="E1" s="419"/>
      <c r="F1" s="419"/>
      <c r="G1" s="419"/>
      <c r="H1" s="419"/>
      <c r="I1" s="12"/>
      <c r="J1" s="12"/>
      <c r="K1" s="12"/>
      <c r="L1" s="12"/>
    </row>
    <row r="2" spans="1:26" s="1" customFormat="1" ht="26.1" customHeight="1" x14ac:dyDescent="0.2">
      <c r="A2" s="424" t="s">
        <v>37</v>
      </c>
      <c r="B2" s="49" t="s">
        <v>28</v>
      </c>
      <c r="C2" s="427" t="s">
        <v>29</v>
      </c>
      <c r="D2" s="427"/>
      <c r="E2" s="425" t="s">
        <v>30</v>
      </c>
      <c r="F2" s="425"/>
      <c r="G2" s="425" t="s">
        <v>31</v>
      </c>
      <c r="H2" s="425"/>
      <c r="I2" s="425" t="s">
        <v>32</v>
      </c>
      <c r="J2" s="425"/>
      <c r="K2" s="425" t="s">
        <v>46</v>
      </c>
      <c r="L2" s="428"/>
      <c r="M2" s="426" t="s">
        <v>25</v>
      </c>
      <c r="N2" s="425"/>
      <c r="O2" s="425" t="s">
        <v>26</v>
      </c>
      <c r="P2" s="425"/>
      <c r="Q2" s="425" t="s">
        <v>27</v>
      </c>
      <c r="R2" s="425"/>
    </row>
    <row r="3" spans="1:26" s="1" customFormat="1" ht="15.75" customHeight="1" x14ac:dyDescent="0.2">
      <c r="A3" s="424"/>
      <c r="B3" s="50" t="s">
        <v>14</v>
      </c>
      <c r="C3" s="78" t="s">
        <v>53</v>
      </c>
      <c r="D3" s="43" t="s">
        <v>2</v>
      </c>
      <c r="E3" s="78" t="s">
        <v>53</v>
      </c>
      <c r="F3" s="44" t="s">
        <v>2</v>
      </c>
      <c r="G3" s="78" t="s">
        <v>53</v>
      </c>
      <c r="H3" s="35" t="s">
        <v>2</v>
      </c>
      <c r="I3" s="78" t="s">
        <v>53</v>
      </c>
      <c r="J3" s="35" t="s">
        <v>2</v>
      </c>
      <c r="K3" s="78" t="s">
        <v>53</v>
      </c>
      <c r="L3" s="183" t="s">
        <v>2</v>
      </c>
      <c r="M3" s="78" t="s">
        <v>53</v>
      </c>
      <c r="N3" s="35" t="s">
        <v>2</v>
      </c>
      <c r="O3" s="78" t="s">
        <v>53</v>
      </c>
      <c r="P3" s="35" t="s">
        <v>2</v>
      </c>
      <c r="Q3" s="78" t="s">
        <v>53</v>
      </c>
      <c r="R3" s="35" t="s">
        <v>2</v>
      </c>
    </row>
    <row r="4" spans="1:26" s="1" customFormat="1" ht="13.5" thickBot="1" x14ac:dyDescent="0.25">
      <c r="A4" s="430"/>
      <c r="B4" s="51" t="s">
        <v>15</v>
      </c>
      <c r="C4" s="75" t="s">
        <v>52</v>
      </c>
      <c r="D4" s="31"/>
      <c r="E4" s="75" t="s">
        <v>52</v>
      </c>
      <c r="F4" s="30"/>
      <c r="G4" s="75" t="s">
        <v>52</v>
      </c>
      <c r="H4" s="31"/>
      <c r="I4" s="75" t="s">
        <v>52</v>
      </c>
      <c r="J4" s="45"/>
      <c r="K4" s="75" t="s">
        <v>52</v>
      </c>
      <c r="L4" s="182"/>
      <c r="M4" s="75" t="s">
        <v>52</v>
      </c>
      <c r="N4" s="52"/>
      <c r="O4" s="75" t="s">
        <v>52</v>
      </c>
      <c r="P4" s="52"/>
      <c r="Q4" s="75" t="s">
        <v>52</v>
      </c>
      <c r="R4" s="53"/>
      <c r="S4" s="9"/>
    </row>
    <row r="5" spans="1:26" s="1" customFormat="1" ht="26.1" customHeight="1" thickTop="1" x14ac:dyDescent="0.25">
      <c r="A5" s="54" t="s">
        <v>16</v>
      </c>
      <c r="B5" s="46"/>
      <c r="C5" s="47">
        <f>E5+G5+I5+M5+O5+Q5+K5</f>
        <v>1025689</v>
      </c>
      <c r="D5" s="384">
        <f>(C5/C6)-1</f>
        <v>-2.5011383069027504E-2</v>
      </c>
      <c r="E5" s="158">
        <f>E7+E9+E13+E17+E21+E27+E25</f>
        <v>765217</v>
      </c>
      <c r="F5" s="447">
        <f>(E5/E6)-1</f>
        <v>-2.8108282487540492E-2</v>
      </c>
      <c r="G5" s="158">
        <f>G7+G9+G13+G21+G27+G25+G17</f>
        <v>39010</v>
      </c>
      <c r="H5" s="384">
        <f>(G5/G6)-1</f>
        <v>-6.0905151661049595E-2</v>
      </c>
      <c r="I5" s="158">
        <f>I7+I9+I11+I13+I15+I17+I21+I29</f>
        <v>211246</v>
      </c>
      <c r="J5" s="442">
        <f>(I5/I6)-1</f>
        <v>-4.7255817459681548E-3</v>
      </c>
      <c r="K5" s="158">
        <f>K7+K9+K13+K21+K27+K25+K17</f>
        <v>2637</v>
      </c>
      <c r="L5" s="447">
        <f>(K5/K6)-1</f>
        <v>-0.22028385570668241</v>
      </c>
      <c r="M5" s="159">
        <f>M11+M15+M19</f>
        <v>2574</v>
      </c>
      <c r="N5" s="273">
        <f>M5/M6-1</f>
        <v>0.11091929218817431</v>
      </c>
      <c r="O5" s="47">
        <f>O11+O15+O19</f>
        <v>2738</v>
      </c>
      <c r="P5" s="273">
        <f>(O5/O6)-1</f>
        <v>0.10136765888978272</v>
      </c>
      <c r="Q5" s="47">
        <f>Q31+Q33+Q35</f>
        <v>2267</v>
      </c>
      <c r="R5" s="384">
        <f>(Q5/Q6)-1</f>
        <v>-0.15378872713699143</v>
      </c>
    </row>
    <row r="6" spans="1:26" s="1" customFormat="1" ht="18" customHeight="1" x14ac:dyDescent="0.2">
      <c r="A6" s="32"/>
      <c r="B6" s="46"/>
      <c r="C6" s="47">
        <f>E6+G6+I6+M6+O6+Q6+K6</f>
        <v>1052001</v>
      </c>
      <c r="D6" s="274"/>
      <c r="E6" s="47">
        <f>E8+E10+E14+E18+E22+E28+E26</f>
        <v>787348</v>
      </c>
      <c r="F6" s="286"/>
      <c r="G6" s="47">
        <f>G8+G10+G14+G22+G28+G26+G18</f>
        <v>41540</v>
      </c>
      <c r="H6" s="286"/>
      <c r="I6" s="47">
        <f>I8+I10+I14+I18+I22+I28+I26</f>
        <v>212249</v>
      </c>
      <c r="J6" s="305"/>
      <c r="K6" s="47">
        <f>K8+K10+K14+K22+K28+K26+K18</f>
        <v>3382</v>
      </c>
      <c r="L6" s="310"/>
      <c r="M6" s="159">
        <f>M12+M16+M20</f>
        <v>2317</v>
      </c>
      <c r="N6" s="194"/>
      <c r="O6" s="47">
        <f>O12+O16+O20</f>
        <v>2486</v>
      </c>
      <c r="P6" s="324"/>
      <c r="Q6" s="47">
        <f>Q32+Q34+Q36</f>
        <v>2679</v>
      </c>
      <c r="R6" s="155"/>
    </row>
    <row r="7" spans="1:26" s="156" customFormat="1" ht="23.25" customHeight="1" x14ac:dyDescent="0.2">
      <c r="A7" s="108" t="s">
        <v>45</v>
      </c>
      <c r="B7" s="203">
        <f>C7/C5</f>
        <v>0.11753075249905186</v>
      </c>
      <c r="C7" s="102">
        <f>E7+G7+I7+K7+M7+O7+Q7</f>
        <v>120550</v>
      </c>
      <c r="D7" s="275">
        <f>(C7/C8)-1</f>
        <v>2.2251242304496044E-2</v>
      </c>
      <c r="E7" s="269">
        <v>95802</v>
      </c>
      <c r="F7" s="275">
        <f>(E7/E8)-1</f>
        <v>2.6948803704656576E-2</v>
      </c>
      <c r="G7" s="269">
        <v>5412</v>
      </c>
      <c r="H7" s="290">
        <f>(G7/G8)-1</f>
        <v>4.4989380189225825E-2</v>
      </c>
      <c r="I7" s="269">
        <v>19186</v>
      </c>
      <c r="J7" s="385">
        <f>(I7/I8)-1</f>
        <v>-5.5975951072871899E-3</v>
      </c>
      <c r="K7" s="269">
        <v>150</v>
      </c>
      <c r="L7" s="385">
        <f>(K7/K8)-1</f>
        <v>-9.0909090909090939E-2</v>
      </c>
      <c r="M7" s="160"/>
      <c r="N7" s="195"/>
      <c r="O7" s="157"/>
      <c r="P7" s="325"/>
      <c r="Q7" s="157"/>
      <c r="R7" s="107"/>
    </row>
    <row r="8" spans="1:26" s="156" customFormat="1" ht="18" customHeight="1" x14ac:dyDescent="0.2">
      <c r="A8" s="108"/>
      <c r="B8" s="204">
        <f>C8/C6</f>
        <v>0.11209685161896234</v>
      </c>
      <c r="C8" s="102">
        <f>E8+G8+I8+K8+M8+O8+Q8</f>
        <v>117926</v>
      </c>
      <c r="D8" s="276"/>
      <c r="E8" s="269">
        <v>93288</v>
      </c>
      <c r="F8" s="287"/>
      <c r="G8" s="269">
        <v>5179</v>
      </c>
      <c r="H8" s="409"/>
      <c r="I8" s="269">
        <v>19294</v>
      </c>
      <c r="J8" s="296"/>
      <c r="K8" s="269">
        <v>165</v>
      </c>
      <c r="L8" s="311"/>
      <c r="M8" s="160"/>
      <c r="N8" s="196"/>
      <c r="O8" s="157"/>
      <c r="P8" s="326"/>
      <c r="Q8" s="157"/>
      <c r="R8" s="107"/>
    </row>
    <row r="9" spans="1:26" s="1" customFormat="1" ht="23.65" customHeight="1" x14ac:dyDescent="0.2">
      <c r="A9" s="70" t="s">
        <v>4</v>
      </c>
      <c r="B9" s="205">
        <f>C9/C5</f>
        <v>0.40685334443481408</v>
      </c>
      <c r="C9" s="184">
        <f>E9+G9+I9+K9+M9+O9+Q9</f>
        <v>417305</v>
      </c>
      <c r="D9" s="279">
        <f>(C9/C10)-1</f>
        <v>-2.1375639041320782E-2</v>
      </c>
      <c r="E9" s="268">
        <v>283815</v>
      </c>
      <c r="F9" s="448">
        <f>(E9/E10)-1</f>
        <v>-3.8882887398111077E-2</v>
      </c>
      <c r="G9" s="64">
        <v>16120</v>
      </c>
      <c r="H9" s="385">
        <f>(G9/G10)-1</f>
        <v>-2.0001215879384748E-2</v>
      </c>
      <c r="I9" s="64">
        <v>115726</v>
      </c>
      <c r="J9" s="277">
        <f>(I9/I10)-1</f>
        <v>3.1757070004636123E-2</v>
      </c>
      <c r="K9" s="179">
        <v>1644</v>
      </c>
      <c r="L9" s="449">
        <f>(K9/K10)-1</f>
        <v>-0.34501992031872508</v>
      </c>
      <c r="M9" s="161"/>
      <c r="N9" s="197"/>
      <c r="O9" s="55"/>
      <c r="P9" s="327"/>
      <c r="Q9" s="55"/>
      <c r="R9" s="93"/>
    </row>
    <row r="10" spans="1:26" s="1" customFormat="1" ht="18" customHeight="1" x14ac:dyDescent="0.2">
      <c r="A10" s="71"/>
      <c r="B10" s="206">
        <f>C10/C6</f>
        <v>0.40534182001728136</v>
      </c>
      <c r="C10" s="102">
        <f>E10+G10+I10+K10+M10+O10+Q10</f>
        <v>426420</v>
      </c>
      <c r="D10" s="278"/>
      <c r="E10" s="268">
        <v>295297</v>
      </c>
      <c r="F10" s="289"/>
      <c r="G10" s="64">
        <v>16449</v>
      </c>
      <c r="H10" s="297"/>
      <c r="I10" s="64">
        <v>112164</v>
      </c>
      <c r="J10" s="306"/>
      <c r="K10" s="179">
        <v>2510</v>
      </c>
      <c r="L10" s="312"/>
      <c r="M10" s="162"/>
      <c r="N10" s="198"/>
      <c r="O10" s="57"/>
      <c r="P10" s="328"/>
      <c r="Q10" s="57"/>
      <c r="R10" s="92"/>
    </row>
    <row r="11" spans="1:26" s="1" customFormat="1" ht="23.65" customHeight="1" x14ac:dyDescent="0.2">
      <c r="A11" s="63" t="s">
        <v>5</v>
      </c>
      <c r="B11" s="65">
        <f>C11/C5</f>
        <v>1.3259379792510205E-4</v>
      </c>
      <c r="C11" s="184">
        <f t="shared" ref="C11:C22" si="0">E11+G11+I11+K11+M11+O11+Q11</f>
        <v>136</v>
      </c>
      <c r="D11" s="279">
        <f>(C11/C12)-1</f>
        <v>-0.34615384615384615</v>
      </c>
      <c r="E11" s="64"/>
      <c r="F11" s="290"/>
      <c r="G11" s="178"/>
      <c r="H11" s="298"/>
      <c r="I11" s="178"/>
      <c r="J11" s="277"/>
      <c r="K11" s="178"/>
      <c r="L11" s="313"/>
      <c r="M11" s="163"/>
      <c r="N11" s="200"/>
      <c r="O11" s="270">
        <v>136</v>
      </c>
      <c r="P11" s="388">
        <f>(O11/O12)-1</f>
        <v>-0.34615384615384615</v>
      </c>
      <c r="Q11" s="56"/>
      <c r="R11" s="91"/>
    </row>
    <row r="12" spans="1:26" s="1" customFormat="1" ht="18" customHeight="1" x14ac:dyDescent="0.2">
      <c r="A12" s="63"/>
      <c r="B12" s="66">
        <f>C12/C6</f>
        <v>1.9771844323341898E-4</v>
      </c>
      <c r="C12" s="102">
        <f t="shared" si="0"/>
        <v>208</v>
      </c>
      <c r="D12" s="275"/>
      <c r="E12" s="33"/>
      <c r="F12" s="290"/>
      <c r="G12" s="33"/>
      <c r="H12" s="298"/>
      <c r="I12" s="33"/>
      <c r="J12" s="278"/>
      <c r="K12" s="33"/>
      <c r="L12" s="314"/>
      <c r="M12" s="163"/>
      <c r="N12" s="199"/>
      <c r="O12" s="270">
        <v>208</v>
      </c>
      <c r="P12" s="329"/>
      <c r="Q12" s="56"/>
      <c r="R12" s="91"/>
    </row>
    <row r="13" spans="1:26" s="1" customFormat="1" ht="23.65" customHeight="1" x14ac:dyDescent="0.2">
      <c r="A13" s="70" t="s">
        <v>6</v>
      </c>
      <c r="B13" s="205">
        <f>C13/C5</f>
        <v>0.33194954805988952</v>
      </c>
      <c r="C13" s="184">
        <f t="shared" si="0"/>
        <v>340477</v>
      </c>
      <c r="D13" s="279">
        <f>(C13/C14)-1</f>
        <v>-0.10896486388878712</v>
      </c>
      <c r="E13" s="64">
        <v>258800</v>
      </c>
      <c r="F13" s="279">
        <f>(E13/E14)-1</f>
        <v>-0.11666928343720773</v>
      </c>
      <c r="G13" s="179">
        <v>14165</v>
      </c>
      <c r="H13" s="387">
        <f>(G13/G14)-1</f>
        <v>-0.24105229318474064</v>
      </c>
      <c r="I13" s="64">
        <v>67181</v>
      </c>
      <c r="J13" s="279">
        <f>(I13/I14)-1</f>
        <v>-4.1886534128183883E-2</v>
      </c>
      <c r="K13" s="64">
        <v>331</v>
      </c>
      <c r="L13" s="385">
        <f>(K13/K14)-1</f>
        <v>-5.428571428571427E-2</v>
      </c>
      <c r="M13" s="161"/>
      <c r="N13" s="197"/>
      <c r="O13" s="55"/>
      <c r="P13" s="327"/>
      <c r="Q13" s="55"/>
      <c r="R13" s="93"/>
    </row>
    <row r="14" spans="1:26" s="1" customFormat="1" ht="18" customHeight="1" x14ac:dyDescent="0.2">
      <c r="A14" s="71"/>
      <c r="B14" s="206">
        <f>C14/C6</f>
        <v>0.36322589046968584</v>
      </c>
      <c r="C14" s="335">
        <f t="shared" si="0"/>
        <v>382114</v>
      </c>
      <c r="D14" s="336"/>
      <c r="E14" s="64">
        <v>292982</v>
      </c>
      <c r="F14" s="291"/>
      <c r="G14" s="179">
        <v>18664</v>
      </c>
      <c r="H14" s="299"/>
      <c r="I14" s="64">
        <v>70118</v>
      </c>
      <c r="J14" s="289"/>
      <c r="K14" s="64">
        <v>350</v>
      </c>
      <c r="L14" s="312"/>
      <c r="M14" s="162"/>
      <c r="N14" s="198"/>
      <c r="O14" s="57"/>
      <c r="P14" s="328"/>
      <c r="Q14" s="57"/>
      <c r="R14" s="92"/>
    </row>
    <row r="15" spans="1:26" s="1" customFormat="1" ht="23.65" customHeight="1" x14ac:dyDescent="0.2">
      <c r="A15" s="63" t="s">
        <v>7</v>
      </c>
      <c r="B15" s="337">
        <f>C15/C5</f>
        <v>5.0444140475329269E-3</v>
      </c>
      <c r="C15" s="377">
        <f t="shared" si="0"/>
        <v>5174</v>
      </c>
      <c r="D15" s="444">
        <f>(C15/C16)-1</f>
        <v>0.12649684302198994</v>
      </c>
      <c r="E15" s="378"/>
      <c r="F15" s="288"/>
      <c r="G15" s="178"/>
      <c r="H15" s="300"/>
      <c r="I15" s="178"/>
      <c r="J15" s="307"/>
      <c r="K15" s="178"/>
      <c r="L15" s="315"/>
      <c r="M15" s="272">
        <v>2572</v>
      </c>
      <c r="N15" s="319">
        <f>M15/M16-1</f>
        <v>0.11101511879049686</v>
      </c>
      <c r="O15" s="271">
        <v>2602</v>
      </c>
      <c r="P15" s="319">
        <f>(O15/O16)-1</f>
        <v>0.14223002633889381</v>
      </c>
      <c r="Q15" s="56"/>
      <c r="R15" s="91"/>
    </row>
    <row r="16" spans="1:26" s="1" customFormat="1" ht="18" customHeight="1" x14ac:dyDescent="0.2">
      <c r="A16" s="71"/>
      <c r="B16" s="201">
        <f>C16/C6</f>
        <v>4.3659654315917947E-3</v>
      </c>
      <c r="C16" s="102">
        <f>E16+G16+I16+K16+M16+O16+Q16</f>
        <v>4593</v>
      </c>
      <c r="D16" s="381"/>
      <c r="E16" s="34"/>
      <c r="F16" s="292"/>
      <c r="G16" s="34"/>
      <c r="H16" s="301"/>
      <c r="I16" s="34"/>
      <c r="J16" s="308"/>
      <c r="K16" s="34"/>
      <c r="L16" s="312"/>
      <c r="M16" s="272">
        <v>2315</v>
      </c>
      <c r="N16" s="323"/>
      <c r="O16" s="271">
        <v>2278</v>
      </c>
      <c r="P16" s="328"/>
      <c r="Q16" s="57"/>
      <c r="R16" s="92"/>
      <c r="Z16" s="386"/>
    </row>
    <row r="17" spans="1:31" s="1" customFormat="1" ht="18" customHeight="1" x14ac:dyDescent="0.2">
      <c r="A17" s="63" t="s">
        <v>41</v>
      </c>
      <c r="B17" s="408">
        <f t="shared" ref="B17:B18" si="1">C17/C7</f>
        <v>0.51739527167150556</v>
      </c>
      <c r="C17" s="407">
        <f t="shared" ref="C17:C18" si="2">E17+G17+I17+K17+M17+O17+Q17</f>
        <v>62372</v>
      </c>
      <c r="D17" s="380">
        <f t="shared" ref="D17:H17" si="3">(C17/C18)-1</f>
        <v>0.54008740956566825</v>
      </c>
      <c r="E17" s="338">
        <v>60479</v>
      </c>
      <c r="F17" s="380">
        <f t="shared" si="3"/>
        <v>0.51110611398445904</v>
      </c>
      <c r="G17" s="338">
        <v>1743</v>
      </c>
      <c r="H17" s="380">
        <f>(G17/G18)-1</f>
        <v>3.4126582278481017</v>
      </c>
      <c r="I17" s="271">
        <v>0</v>
      </c>
      <c r="J17" s="410">
        <f>I17/I18-1</f>
        <v>-1</v>
      </c>
      <c r="K17" s="338">
        <v>148</v>
      </c>
      <c r="L17" s="431">
        <v>0</v>
      </c>
      <c r="M17" s="333">
        <v>2</v>
      </c>
      <c r="N17" s="307">
        <v>1</v>
      </c>
      <c r="O17" s="179"/>
      <c r="P17" s="319"/>
      <c r="Q17" s="56"/>
      <c r="R17" s="91"/>
    </row>
    <row r="18" spans="1:31" s="1" customFormat="1" ht="18" customHeight="1" x14ac:dyDescent="0.2">
      <c r="A18" s="334"/>
      <c r="B18" s="202">
        <f t="shared" si="1"/>
        <v>0.34342723402811931</v>
      </c>
      <c r="C18" s="379">
        <f t="shared" si="2"/>
        <v>40499</v>
      </c>
      <c r="D18" s="382"/>
      <c r="E18" s="338">
        <v>40023</v>
      </c>
      <c r="F18" s="452"/>
      <c r="G18" s="338">
        <v>395</v>
      </c>
      <c r="H18" s="452"/>
      <c r="I18" s="271">
        <v>3</v>
      </c>
      <c r="J18" s="336"/>
      <c r="K18" s="338">
        <v>78</v>
      </c>
      <c r="L18" s="432"/>
      <c r="M18" s="333"/>
      <c r="N18" s="323"/>
      <c r="O18" s="33"/>
      <c r="P18" s="372"/>
      <c r="Q18" s="373"/>
      <c r="R18" s="374"/>
    </row>
    <row r="19" spans="1:31" s="1" customFormat="1" ht="23.65" customHeight="1" x14ac:dyDescent="0.2">
      <c r="A19" s="63" t="s">
        <v>34</v>
      </c>
      <c r="B19" s="65">
        <f>C19/C5</f>
        <v>1.9499087930162065E-6</v>
      </c>
      <c r="C19" s="184">
        <f t="shared" si="0"/>
        <v>2</v>
      </c>
      <c r="D19" s="280">
        <v>0</v>
      </c>
      <c r="E19" s="33"/>
      <c r="F19" s="293"/>
      <c r="G19" s="33"/>
      <c r="H19" s="300"/>
      <c r="I19" s="33"/>
      <c r="J19" s="307"/>
      <c r="K19" s="33"/>
      <c r="L19" s="315"/>
      <c r="M19" s="217">
        <v>2</v>
      </c>
      <c r="N19" s="319">
        <f>M19/M20-1</f>
        <v>0</v>
      </c>
      <c r="O19" s="55"/>
      <c r="P19" s="319"/>
      <c r="Q19" s="56"/>
      <c r="R19" s="91"/>
    </row>
    <row r="20" spans="1:31" s="1" customFormat="1" ht="18" customHeight="1" x14ac:dyDescent="0.2">
      <c r="A20" s="63"/>
      <c r="B20" s="66">
        <f>C20/C6</f>
        <v>1.9011388772444133E-6</v>
      </c>
      <c r="C20" s="102">
        <f t="shared" si="0"/>
        <v>2</v>
      </c>
      <c r="D20" s="280"/>
      <c r="E20" s="33"/>
      <c r="F20" s="293"/>
      <c r="G20" s="33"/>
      <c r="H20" s="300"/>
      <c r="I20" s="33"/>
      <c r="J20" s="307"/>
      <c r="K20" s="33"/>
      <c r="L20" s="315"/>
      <c r="M20" s="217">
        <v>2</v>
      </c>
      <c r="N20" s="320"/>
      <c r="O20" s="57"/>
      <c r="P20" s="328"/>
      <c r="Q20" s="57"/>
      <c r="R20" s="92"/>
    </row>
    <row r="21" spans="1:31" s="1" customFormat="1" ht="23.65" customHeight="1" x14ac:dyDescent="0.2">
      <c r="A21" s="70" t="s">
        <v>33</v>
      </c>
      <c r="B21" s="205">
        <f>C21/C5</f>
        <v>7.546926992489926E-2</v>
      </c>
      <c r="C21" s="184">
        <f>E21+G21+I21+K21+M21+O21+Q21</f>
        <v>77408</v>
      </c>
      <c r="D21" s="445">
        <f>(C21/C22)-1</f>
        <v>-1.9597730789066015E-3</v>
      </c>
      <c r="E21" s="64">
        <v>66321</v>
      </c>
      <c r="F21" s="277">
        <f>(E21/E22)-1</f>
        <v>8.5616959153258509E-3</v>
      </c>
      <c r="G21" s="179">
        <v>1570</v>
      </c>
      <c r="H21" s="404">
        <f>G21/G22-1</f>
        <v>0.84056271981242681</v>
      </c>
      <c r="I21" s="179">
        <v>9153</v>
      </c>
      <c r="J21" s="387">
        <f>I21/I22-1</f>
        <v>-0.14217432052483603</v>
      </c>
      <c r="K21" s="179">
        <v>364</v>
      </c>
      <c r="L21" s="404">
        <f>(K21/K22)-1</f>
        <v>0.3046594982078854</v>
      </c>
      <c r="M21" s="55"/>
      <c r="N21" s="321"/>
      <c r="O21" s="56"/>
      <c r="P21" s="329"/>
      <c r="Q21" s="56"/>
      <c r="R21" s="91"/>
    </row>
    <row r="22" spans="1:31" s="1" customFormat="1" ht="18" customHeight="1" x14ac:dyDescent="0.2">
      <c r="A22" s="71"/>
      <c r="B22" s="206">
        <f>C22/C6</f>
        <v>7.3726165659538351E-2</v>
      </c>
      <c r="C22" s="102">
        <f t="shared" si="0"/>
        <v>77560</v>
      </c>
      <c r="D22" s="281"/>
      <c r="E22" s="64">
        <v>65758</v>
      </c>
      <c r="F22" s="294"/>
      <c r="G22" s="179">
        <v>853</v>
      </c>
      <c r="H22" s="302"/>
      <c r="I22" s="179">
        <v>10670</v>
      </c>
      <c r="J22" s="309"/>
      <c r="K22" s="179">
        <v>279</v>
      </c>
      <c r="L22" s="316"/>
      <c r="M22" s="162"/>
      <c r="N22" s="322"/>
      <c r="O22" s="57"/>
      <c r="P22" s="330"/>
      <c r="Q22" s="57"/>
      <c r="R22" s="92"/>
      <c r="AE22" s="386"/>
    </row>
    <row r="23" spans="1:31" s="1" customFormat="1" ht="26.1" customHeight="1" x14ac:dyDescent="0.2">
      <c r="A23" s="113" t="s">
        <v>17</v>
      </c>
      <c r="B23" s="207">
        <f>C23/C5</f>
        <v>0.99594613961931933</v>
      </c>
      <c r="C23" s="181">
        <f>E23+G23+I23+M23+O23+K23</f>
        <v>1021531</v>
      </c>
      <c r="D23" s="405">
        <f>(C23/C24)-1</f>
        <v>-2.6045693898740452E-2</v>
      </c>
      <c r="E23" s="115">
        <f>E7+E9+E11+E13+E15+E17+E21</f>
        <v>765217</v>
      </c>
      <c r="F23" s="450">
        <f>(E23/E24)-1</f>
        <v>-2.8108282487540492E-2</v>
      </c>
      <c r="G23" s="115">
        <f>G7+G9+G11+G13+G15+G19+G21</f>
        <v>37267</v>
      </c>
      <c r="H23" s="389">
        <f>(G23/G24)-1</f>
        <v>-9.4252035484262975E-2</v>
      </c>
      <c r="I23" s="115">
        <f>I7+I9+I13+I17+I21</f>
        <v>211246</v>
      </c>
      <c r="J23" s="443">
        <f>(I23/I24)-1</f>
        <v>-4.7255817459681548E-3</v>
      </c>
      <c r="K23" s="115">
        <f>K7+K9+K13+K21</f>
        <v>2489</v>
      </c>
      <c r="L23" s="451">
        <f>(K23/K24)-1</f>
        <v>-0.24667070217917675</v>
      </c>
      <c r="M23" s="164">
        <f>M15+M19</f>
        <v>2574</v>
      </c>
      <c r="N23" s="303">
        <f>M23/M24-1</f>
        <v>0.11091929218817431</v>
      </c>
      <c r="O23" s="116">
        <f>O11+O15</f>
        <v>2738</v>
      </c>
      <c r="P23" s="303">
        <f>(O23/O24)-1</f>
        <v>0.10136765888978272</v>
      </c>
      <c r="Q23" s="117"/>
      <c r="R23" s="118"/>
    </row>
    <row r="24" spans="1:31" s="1" customFormat="1" ht="28.5" customHeight="1" x14ac:dyDescent="0.2">
      <c r="A24" s="119" t="s">
        <v>18</v>
      </c>
      <c r="B24" s="415">
        <f>C24/C6</f>
        <v>0.99700380512946285</v>
      </c>
      <c r="C24" s="116">
        <f>E24+G24+I24+M24+O24+K24</f>
        <v>1048849</v>
      </c>
      <c r="D24" s="282"/>
      <c r="E24" s="132">
        <f>E8+E10+E12+E14+E16+E18+E22</f>
        <v>787348</v>
      </c>
      <c r="F24" s="295"/>
      <c r="G24" s="180">
        <f>G8+G10+G12+G14+G16+G20+G22</f>
        <v>41145</v>
      </c>
      <c r="H24" s="304"/>
      <c r="I24" s="180">
        <f>I8+I10+I14+I18+I22</f>
        <v>212249</v>
      </c>
      <c r="J24" s="304"/>
      <c r="K24" s="180">
        <f>K8+K10+K14+K22</f>
        <v>3304</v>
      </c>
      <c r="L24" s="317"/>
      <c r="M24" s="165">
        <f>M16+M20</f>
        <v>2317</v>
      </c>
      <c r="N24" s="318"/>
      <c r="O24" s="132">
        <f>O12+O16</f>
        <v>2486</v>
      </c>
      <c r="P24" s="331"/>
      <c r="Q24" s="125"/>
      <c r="R24" s="126"/>
    </row>
    <row r="25" spans="1:31" s="156" customFormat="1" ht="18" customHeight="1" x14ac:dyDescent="0.2">
      <c r="A25" s="359" t="s">
        <v>48</v>
      </c>
      <c r="B25" s="360">
        <f>C25/C5</f>
        <v>0</v>
      </c>
      <c r="C25" s="227">
        <f>E25+G25+I25+K25+M25+O25+Q25</f>
        <v>0</v>
      </c>
      <c r="D25" s="410"/>
      <c r="E25" s="401"/>
      <c r="F25" s="410"/>
      <c r="G25" s="228"/>
      <c r="H25" s="229"/>
      <c r="I25" s="401"/>
      <c r="J25" s="410"/>
      <c r="K25" s="228"/>
      <c r="L25" s="229"/>
      <c r="M25" s="228"/>
      <c r="N25" s="230"/>
      <c r="O25" s="228"/>
      <c r="P25" s="231"/>
      <c r="Q25" s="232"/>
      <c r="R25" s="233"/>
    </row>
    <row r="26" spans="1:31" s="156" customFormat="1" ht="18" customHeight="1" x14ac:dyDescent="0.2">
      <c r="A26" s="101"/>
      <c r="B26" s="234">
        <f>C26/C6</f>
        <v>0</v>
      </c>
      <c r="C26" s="345"/>
      <c r="D26" s="411"/>
      <c r="E26" s="412"/>
      <c r="F26" s="237"/>
      <c r="G26" s="236"/>
      <c r="H26" s="238"/>
      <c r="I26" s="412"/>
      <c r="J26" s="398"/>
      <c r="K26" s="236"/>
      <c r="L26" s="238"/>
      <c r="M26" s="236"/>
      <c r="N26" s="239"/>
      <c r="O26" s="236"/>
      <c r="P26" s="240"/>
      <c r="Q26" s="241"/>
      <c r="R26" s="242"/>
    </row>
    <row r="27" spans="1:31" s="1" customFormat="1" ht="23.25" customHeight="1" x14ac:dyDescent="0.2">
      <c r="A27" s="219" t="s">
        <v>42</v>
      </c>
      <c r="B27" s="218">
        <f>C27/C5</f>
        <v>0</v>
      </c>
      <c r="C27" s="192">
        <f>E27+G27+I27+K27+M27+O27+Q27</f>
        <v>0</v>
      </c>
      <c r="D27" s="410"/>
      <c r="E27" s="220"/>
      <c r="F27" s="410"/>
      <c r="G27" s="220"/>
      <c r="H27" s="221"/>
      <c r="I27" s="220"/>
      <c r="J27" s="410"/>
      <c r="K27" s="220"/>
      <c r="L27" s="222"/>
      <c r="M27" s="223"/>
      <c r="N27" s="224"/>
      <c r="O27" s="184"/>
      <c r="P27" s="224"/>
      <c r="Q27" s="225"/>
      <c r="R27" s="226"/>
    </row>
    <row r="28" spans="1:31" s="1" customFormat="1" ht="18" customHeight="1" x14ac:dyDescent="0.2">
      <c r="A28" s="101"/>
      <c r="B28" s="110">
        <f>C28/C6</f>
        <v>0</v>
      </c>
      <c r="C28" s="185"/>
      <c r="D28" s="410"/>
      <c r="E28" s="220"/>
      <c r="F28" s="103"/>
      <c r="G28" s="109"/>
      <c r="H28" s="104"/>
      <c r="I28" s="220"/>
      <c r="J28" s="397"/>
      <c r="K28" s="109"/>
      <c r="L28" s="170"/>
      <c r="M28" s="166"/>
      <c r="N28" s="105"/>
      <c r="O28" s="102"/>
      <c r="P28" s="105"/>
      <c r="Q28" s="106"/>
      <c r="R28" s="107"/>
    </row>
    <row r="29" spans="1:31" s="1" customFormat="1" ht="25.5" customHeight="1" x14ac:dyDescent="0.2">
      <c r="A29" s="127" t="s">
        <v>17</v>
      </c>
      <c r="B29" s="114">
        <f>C29/C5</f>
        <v>0</v>
      </c>
      <c r="C29" s="128">
        <f>E29+G29+I29+M29+O29+K29</f>
        <v>0</v>
      </c>
      <c r="D29" s="405"/>
      <c r="E29" s="115"/>
      <c r="F29" s="405"/>
      <c r="G29" s="115"/>
      <c r="H29" s="138"/>
      <c r="I29" s="115"/>
      <c r="J29" s="405"/>
      <c r="K29" s="115">
        <f>K27+K25</f>
        <v>0</v>
      </c>
      <c r="L29" s="171"/>
      <c r="M29" s="115">
        <f>M27+M25</f>
        <v>0</v>
      </c>
      <c r="N29" s="139"/>
      <c r="O29" s="115">
        <f>O27+O25</f>
        <v>0</v>
      </c>
      <c r="P29" s="129"/>
      <c r="Q29" s="115">
        <f>Q27+Q25</f>
        <v>0</v>
      </c>
      <c r="R29" s="130"/>
    </row>
    <row r="30" spans="1:31" s="1" customFormat="1" ht="18" customHeight="1" x14ac:dyDescent="0.2">
      <c r="A30" s="131" t="s">
        <v>44</v>
      </c>
      <c r="B30" s="120">
        <f>C30/C6</f>
        <v>0</v>
      </c>
      <c r="C30" s="121">
        <f>E30+G30+I30+M30+O30+K30</f>
        <v>0</v>
      </c>
      <c r="D30" s="283"/>
      <c r="E30" s="121"/>
      <c r="F30" s="122"/>
      <c r="G30" s="121"/>
      <c r="H30" s="123"/>
      <c r="I30" s="121"/>
      <c r="J30" s="123"/>
      <c r="K30" s="121">
        <f>K28+K26</f>
        <v>0</v>
      </c>
      <c r="L30" s="169"/>
      <c r="M30" s="121">
        <f>M28+M26</f>
        <v>0</v>
      </c>
      <c r="N30" s="140"/>
      <c r="O30" s="121">
        <f>O28+O26</f>
        <v>0</v>
      </c>
      <c r="P30" s="133"/>
      <c r="Q30" s="121">
        <f>Q28+Q26</f>
        <v>0</v>
      </c>
      <c r="R30" s="134"/>
    </row>
    <row r="31" spans="1:31" s="1" customFormat="1" ht="24.95" customHeight="1" x14ac:dyDescent="0.2">
      <c r="A31" s="63" t="s">
        <v>9</v>
      </c>
      <c r="B31" s="201">
        <f>C31/C5</f>
        <v>2.2092466624873621E-3</v>
      </c>
      <c r="C31" s="48">
        <f>E31+G31+I31+K31+M31+O31+Q31</f>
        <v>2266</v>
      </c>
      <c r="D31" s="383">
        <f>(C31/C32)-1</f>
        <v>-0.15384615384615385</v>
      </c>
      <c r="E31" s="48"/>
      <c r="F31" s="87"/>
      <c r="G31" s="48"/>
      <c r="H31" s="58"/>
      <c r="I31" s="48"/>
      <c r="J31" s="58"/>
      <c r="K31" s="48"/>
      <c r="L31" s="172"/>
      <c r="M31" s="163"/>
      <c r="N31" s="90"/>
      <c r="O31" s="56"/>
      <c r="P31" s="90"/>
      <c r="Q31" s="271">
        <v>2266</v>
      </c>
      <c r="R31" s="383">
        <f>(Q31/Q32)-1</f>
        <v>-0.15384615384615385</v>
      </c>
    </row>
    <row r="32" spans="1:31" s="1" customFormat="1" ht="18" customHeight="1" x14ac:dyDescent="0.2">
      <c r="A32" s="68"/>
      <c r="B32" s="202">
        <f>C32/C6</f>
        <v>2.5456249566302692E-3</v>
      </c>
      <c r="C32" s="48">
        <f>E32+G32+I32+K32+M32+O32+Q32</f>
        <v>2678</v>
      </c>
      <c r="D32" s="284"/>
      <c r="E32" s="61"/>
      <c r="F32" s="88"/>
      <c r="G32" s="61"/>
      <c r="H32" s="60"/>
      <c r="I32" s="61"/>
      <c r="J32" s="60"/>
      <c r="K32" s="61"/>
      <c r="L32" s="173"/>
      <c r="M32" s="162"/>
      <c r="N32" s="89"/>
      <c r="O32" s="57"/>
      <c r="P32" s="89"/>
      <c r="Q32" s="271">
        <v>2678</v>
      </c>
      <c r="R32" s="332"/>
    </row>
    <row r="33" spans="1:18" s="1" customFormat="1" ht="24.95" customHeight="1" x14ac:dyDescent="0.2">
      <c r="A33" s="63" t="s">
        <v>10</v>
      </c>
      <c r="B33" s="394">
        <f>C33/C5</f>
        <v>9.7495439650810324E-7</v>
      </c>
      <c r="C33" s="243">
        <f t="shared" ref="C33:C36" si="4">E33+G33+I33+K33+M33+O33+Q33</f>
        <v>1</v>
      </c>
      <c r="D33" s="285">
        <f>C33/C34-1</f>
        <v>0</v>
      </c>
      <c r="E33" s="244"/>
      <c r="F33" s="245"/>
      <c r="G33" s="244"/>
      <c r="H33" s="246"/>
      <c r="I33" s="244"/>
      <c r="J33" s="246"/>
      <c r="K33" s="244"/>
      <c r="L33" s="247"/>
      <c r="M33" s="26"/>
      <c r="N33" s="248"/>
      <c r="O33" s="249"/>
      <c r="P33" s="390"/>
      <c r="Q33" s="356">
        <v>1</v>
      </c>
      <c r="R33" s="406">
        <f>Q33/Q34-1</f>
        <v>0</v>
      </c>
    </row>
    <row r="34" spans="1:18" s="1" customFormat="1" ht="18" customHeight="1" x14ac:dyDescent="0.2">
      <c r="A34" s="355"/>
      <c r="B34" s="250">
        <f>C34/C6</f>
        <v>9.5056943862220663E-7</v>
      </c>
      <c r="C34" s="243">
        <f t="shared" si="4"/>
        <v>1</v>
      </c>
      <c r="D34" s="342"/>
      <c r="E34" s="251"/>
      <c r="F34" s="252"/>
      <c r="G34" s="235"/>
      <c r="H34" s="253"/>
      <c r="I34" s="251"/>
      <c r="J34" s="253"/>
      <c r="K34" s="251"/>
      <c r="L34" s="254"/>
      <c r="M34" s="27"/>
      <c r="N34" s="255"/>
      <c r="O34" s="256"/>
      <c r="P34" s="255"/>
      <c r="Q34" s="356">
        <v>1</v>
      </c>
      <c r="R34" s="358"/>
    </row>
    <row r="35" spans="1:18" s="1" customFormat="1" ht="18" customHeight="1" x14ac:dyDescent="0.2">
      <c r="A35" s="346" t="s">
        <v>49</v>
      </c>
      <c r="B35" s="343"/>
      <c r="C35" s="243">
        <f t="shared" si="4"/>
        <v>0</v>
      </c>
      <c r="D35" s="285"/>
      <c r="E35" s="244"/>
      <c r="F35" s="344"/>
      <c r="G35" s="227"/>
      <c r="H35" s="246"/>
      <c r="I35" s="244"/>
      <c r="J35" s="246"/>
      <c r="K35" s="244"/>
      <c r="L35" s="247"/>
      <c r="M35" s="26"/>
      <c r="N35" s="248"/>
      <c r="O35" s="249"/>
      <c r="P35" s="248"/>
      <c r="Q35" s="400"/>
      <c r="R35" s="399"/>
    </row>
    <row r="36" spans="1:18" s="1" customFormat="1" ht="18" customHeight="1" x14ac:dyDescent="0.2">
      <c r="A36" s="59"/>
      <c r="B36" s="339"/>
      <c r="C36" s="243">
        <f t="shared" si="4"/>
        <v>0</v>
      </c>
      <c r="D36" s="285"/>
      <c r="E36" s="347"/>
      <c r="F36" s="348"/>
      <c r="G36" s="235"/>
      <c r="H36" s="349"/>
      <c r="I36" s="341"/>
      <c r="J36" s="350"/>
      <c r="K36" s="341"/>
      <c r="L36" s="351"/>
      <c r="M36" s="352"/>
      <c r="N36" s="353"/>
      <c r="O36" s="354"/>
      <c r="P36" s="353"/>
      <c r="Q36" s="354"/>
      <c r="R36" s="340"/>
    </row>
    <row r="37" spans="1:18" s="1" customFormat="1" ht="26.25" customHeight="1" x14ac:dyDescent="0.2">
      <c r="A37" s="429" t="s">
        <v>11</v>
      </c>
      <c r="B37" s="207">
        <f>C37/C5</f>
        <v>2.2102216168838704E-3</v>
      </c>
      <c r="C37" s="128">
        <f>C31+C33+C35</f>
        <v>2267</v>
      </c>
      <c r="D37" s="389">
        <f>(C37/C38)-1</f>
        <v>-0.15378872713699143</v>
      </c>
      <c r="E37" s="116"/>
      <c r="F37" s="135"/>
      <c r="G37" s="116"/>
      <c r="H37" s="136"/>
      <c r="I37" s="116"/>
      <c r="J37" s="136"/>
      <c r="K37" s="116"/>
      <c r="L37" s="174"/>
      <c r="M37" s="167"/>
      <c r="N37" s="137"/>
      <c r="O37" s="117"/>
      <c r="P37" s="137"/>
      <c r="Q37" s="116">
        <f>Q31+Q33+Q35</f>
        <v>2267</v>
      </c>
      <c r="R37" s="389">
        <f>(Q37/Q38)-1</f>
        <v>-0.15378872713699143</v>
      </c>
    </row>
    <row r="38" spans="1:18" s="1" customFormat="1" ht="18" customHeight="1" x14ac:dyDescent="0.2">
      <c r="A38" s="429"/>
      <c r="B38" s="414">
        <f>C38/C6</f>
        <v>2.5465755260688917E-3</v>
      </c>
      <c r="C38" s="121">
        <f>C32+C34+C36</f>
        <v>2679</v>
      </c>
      <c r="D38" s="446"/>
      <c r="E38" s="121"/>
      <c r="F38" s="122"/>
      <c r="G38" s="121"/>
      <c r="H38" s="123"/>
      <c r="I38" s="121"/>
      <c r="J38" s="123"/>
      <c r="K38" s="121"/>
      <c r="L38" s="169"/>
      <c r="M38" s="168"/>
      <c r="N38" s="124"/>
      <c r="O38" s="125"/>
      <c r="P38" s="124"/>
      <c r="Q38" s="121">
        <f>Q32+Q34+Q36</f>
        <v>2679</v>
      </c>
      <c r="R38" s="126"/>
    </row>
    <row r="39" spans="1:18" s="1" customFormat="1" ht="12.75" customHeight="1" x14ac:dyDescent="0.25">
      <c r="B39" s="19"/>
      <c r="I39" s="21"/>
    </row>
    <row r="40" spans="1:18" s="1" customFormat="1" ht="12.75" customHeight="1" x14ac:dyDescent="0.2">
      <c r="A40" s="62"/>
      <c r="B40" s="19"/>
    </row>
    <row r="41" spans="1:18" s="1" customFormat="1" ht="12.75" customHeight="1" x14ac:dyDescent="0.2">
      <c r="A41" s="20"/>
      <c r="B41" s="19"/>
    </row>
    <row r="42" spans="1:18" s="1" customFormat="1" ht="12.75" customHeight="1" x14ac:dyDescent="0.2">
      <c r="B42" s="19"/>
    </row>
    <row r="43" spans="1:18" s="1" customFormat="1" ht="12.75" customHeight="1" x14ac:dyDescent="0.2">
      <c r="B43" s="19"/>
    </row>
    <row r="44" spans="1:18" s="1" customFormat="1" ht="12.75" customHeight="1" x14ac:dyDescent="0.2">
      <c r="B44" s="19"/>
    </row>
    <row r="45" spans="1:18" s="1" customFormat="1" ht="12.75" customHeight="1" x14ac:dyDescent="0.2">
      <c r="B45" s="19"/>
    </row>
    <row r="46" spans="1:18" s="1" customFormat="1" ht="12.75" customHeight="1" x14ac:dyDescent="0.2">
      <c r="B46" s="19"/>
    </row>
    <row r="47" spans="1:18" s="1" customFormat="1" ht="12.75" customHeight="1" x14ac:dyDescent="0.2">
      <c r="B47" s="19"/>
    </row>
    <row r="48" spans="1:18" s="1" customFormat="1" ht="12.75" customHeight="1" x14ac:dyDescent="0.2">
      <c r="B48" s="19"/>
    </row>
    <row r="49" spans="2:2" s="1" customFormat="1" ht="12.75" customHeight="1" x14ac:dyDescent="0.2">
      <c r="B49" s="19"/>
    </row>
    <row r="50" spans="2:2" s="1" customFormat="1" ht="12.75" customHeight="1" x14ac:dyDescent="0.2">
      <c r="B50" s="19"/>
    </row>
    <row r="51" spans="2:2" s="1" customFormat="1" x14ac:dyDescent="0.2">
      <c r="B51" s="19"/>
    </row>
    <row r="52" spans="2:2" s="1" customFormat="1" x14ac:dyDescent="0.2">
      <c r="B52" s="19"/>
    </row>
    <row r="53" spans="2:2" s="1" customFormat="1" x14ac:dyDescent="0.2">
      <c r="B53" s="19"/>
    </row>
    <row r="54" spans="2:2" s="1" customFormat="1" x14ac:dyDescent="0.2">
      <c r="B54" s="19"/>
    </row>
    <row r="55" spans="2:2" s="1" customFormat="1" x14ac:dyDescent="0.2">
      <c r="B55" s="19"/>
    </row>
    <row r="56" spans="2:2" s="1" customFormat="1" x14ac:dyDescent="0.2">
      <c r="B56" s="19"/>
    </row>
    <row r="57" spans="2:2" s="1" customFormat="1" x14ac:dyDescent="0.2">
      <c r="B57" s="19"/>
    </row>
    <row r="58" spans="2:2" s="1" customFormat="1" x14ac:dyDescent="0.2">
      <c r="B58" s="19"/>
    </row>
    <row r="59" spans="2:2" s="1" customFormat="1" x14ac:dyDescent="0.2">
      <c r="B59" s="19"/>
    </row>
    <row r="60" spans="2:2" s="1" customFormat="1" x14ac:dyDescent="0.2">
      <c r="B60" s="19"/>
    </row>
    <row r="61" spans="2:2" s="1" customFormat="1" x14ac:dyDescent="0.2">
      <c r="B61" s="19"/>
    </row>
    <row r="62" spans="2:2" s="1" customFormat="1" x14ac:dyDescent="0.2">
      <c r="B62" s="19"/>
    </row>
    <row r="63" spans="2:2" s="1" customFormat="1" x14ac:dyDescent="0.2">
      <c r="B63" s="19"/>
    </row>
    <row r="64" spans="2:2" s="1" customFormat="1" x14ac:dyDescent="0.2">
      <c r="B64" s="19"/>
    </row>
    <row r="65" spans="2:2" s="1" customFormat="1" x14ac:dyDescent="0.2">
      <c r="B65" s="19"/>
    </row>
    <row r="66" spans="2:2" s="1" customFormat="1" x14ac:dyDescent="0.2">
      <c r="B66" s="19"/>
    </row>
    <row r="67" spans="2:2" s="1" customFormat="1" x14ac:dyDescent="0.2">
      <c r="B67" s="19"/>
    </row>
    <row r="68" spans="2:2" s="1" customFormat="1" x14ac:dyDescent="0.2">
      <c r="B68" s="19"/>
    </row>
    <row r="69" spans="2:2" s="1" customFormat="1" x14ac:dyDescent="0.2">
      <c r="B69" s="19"/>
    </row>
    <row r="70" spans="2:2" s="1" customFormat="1" x14ac:dyDescent="0.2">
      <c r="B70" s="19"/>
    </row>
    <row r="71" spans="2:2" s="1" customFormat="1" x14ac:dyDescent="0.2">
      <c r="B71" s="19"/>
    </row>
    <row r="72" spans="2:2" s="1" customFormat="1" x14ac:dyDescent="0.2">
      <c r="B72" s="19"/>
    </row>
    <row r="73" spans="2:2" s="1" customFormat="1" x14ac:dyDescent="0.2">
      <c r="B73" s="19"/>
    </row>
    <row r="74" spans="2:2" s="1" customFormat="1" x14ac:dyDescent="0.2">
      <c r="B74" s="19"/>
    </row>
    <row r="75" spans="2:2" s="1" customFormat="1" x14ac:dyDescent="0.2">
      <c r="B75" s="19"/>
    </row>
    <row r="76" spans="2:2" s="1" customFormat="1" x14ac:dyDescent="0.2">
      <c r="B76" s="19"/>
    </row>
    <row r="77" spans="2:2" s="1" customFormat="1" x14ac:dyDescent="0.2">
      <c r="B77" s="19"/>
    </row>
    <row r="78" spans="2:2" s="1" customFormat="1" x14ac:dyDescent="0.2">
      <c r="B78" s="19"/>
    </row>
    <row r="79" spans="2:2" s="1" customFormat="1" x14ac:dyDescent="0.2">
      <c r="B79" s="19"/>
    </row>
    <row r="80" spans="2:2" s="1" customFormat="1" x14ac:dyDescent="0.2">
      <c r="B80" s="19"/>
    </row>
    <row r="81" spans="2:2" s="1" customFormat="1" x14ac:dyDescent="0.2">
      <c r="B81" s="19"/>
    </row>
    <row r="82" spans="2:2" s="1" customFormat="1" x14ac:dyDescent="0.2">
      <c r="B82" s="19"/>
    </row>
    <row r="83" spans="2:2" s="1" customFormat="1" x14ac:dyDescent="0.2">
      <c r="B83" s="19"/>
    </row>
    <row r="84" spans="2:2" s="1" customFormat="1" x14ac:dyDescent="0.2">
      <c r="B84" s="19"/>
    </row>
    <row r="85" spans="2:2" s="1" customFormat="1" x14ac:dyDescent="0.2">
      <c r="B85" s="19"/>
    </row>
    <row r="86" spans="2:2" s="1" customFormat="1" x14ac:dyDescent="0.2">
      <c r="B86" s="19"/>
    </row>
    <row r="87" spans="2:2" s="1" customFormat="1" x14ac:dyDescent="0.2">
      <c r="B87" s="19"/>
    </row>
    <row r="88" spans="2:2" s="1" customFormat="1" x14ac:dyDescent="0.2">
      <c r="B88" s="19"/>
    </row>
    <row r="89" spans="2:2" s="1" customFormat="1" x14ac:dyDescent="0.2">
      <c r="B89" s="19"/>
    </row>
    <row r="90" spans="2:2" s="1" customFormat="1" x14ac:dyDescent="0.2">
      <c r="B90" s="19"/>
    </row>
    <row r="91" spans="2:2" s="1" customFormat="1" x14ac:dyDescent="0.2">
      <c r="B91" s="19"/>
    </row>
    <row r="92" spans="2:2" s="1" customFormat="1" x14ac:dyDescent="0.2">
      <c r="B92" s="19"/>
    </row>
    <row r="93" spans="2:2" s="1" customFormat="1" x14ac:dyDescent="0.2">
      <c r="B93" s="19"/>
    </row>
    <row r="94" spans="2:2" s="1" customFormat="1" x14ac:dyDescent="0.2">
      <c r="B94" s="19"/>
    </row>
    <row r="95" spans="2:2" s="1" customFormat="1" x14ac:dyDescent="0.2">
      <c r="B95" s="19"/>
    </row>
    <row r="96" spans="2:2" s="1" customFormat="1" x14ac:dyDescent="0.2">
      <c r="B96" s="19"/>
    </row>
    <row r="97" spans="2:2" s="1" customFormat="1" x14ac:dyDescent="0.2">
      <c r="B97" s="19"/>
    </row>
    <row r="98" spans="2:2" s="1" customFormat="1" x14ac:dyDescent="0.2">
      <c r="B98" s="19"/>
    </row>
    <row r="99" spans="2:2" s="1" customFormat="1" x14ac:dyDescent="0.2">
      <c r="B99" s="19"/>
    </row>
    <row r="100" spans="2:2" s="1" customFormat="1" x14ac:dyDescent="0.2">
      <c r="B100" s="19"/>
    </row>
    <row r="101" spans="2:2" s="1" customFormat="1" x14ac:dyDescent="0.2">
      <c r="B101" s="19"/>
    </row>
    <row r="102" spans="2:2" s="1" customFormat="1" x14ac:dyDescent="0.2">
      <c r="B102" s="19"/>
    </row>
    <row r="103" spans="2:2" s="1" customFormat="1" x14ac:dyDescent="0.2">
      <c r="B103" s="19"/>
    </row>
    <row r="104" spans="2:2" s="1" customFormat="1" x14ac:dyDescent="0.2">
      <c r="B104" s="19"/>
    </row>
    <row r="105" spans="2:2" s="1" customFormat="1" x14ac:dyDescent="0.2">
      <c r="B105" s="19"/>
    </row>
    <row r="106" spans="2:2" s="1" customFormat="1" x14ac:dyDescent="0.2">
      <c r="B106" s="19"/>
    </row>
    <row r="107" spans="2:2" s="1" customFormat="1" x14ac:dyDescent="0.2">
      <c r="B107" s="19"/>
    </row>
    <row r="108" spans="2:2" s="1" customFormat="1" x14ac:dyDescent="0.2">
      <c r="B108" s="19"/>
    </row>
    <row r="109" spans="2:2" s="1" customFormat="1" x14ac:dyDescent="0.2">
      <c r="B109" s="19"/>
    </row>
    <row r="110" spans="2:2" s="1" customFormat="1" x14ac:dyDescent="0.2">
      <c r="B110" s="19"/>
    </row>
    <row r="111" spans="2:2" s="1" customFormat="1" x14ac:dyDescent="0.2">
      <c r="B111" s="19"/>
    </row>
    <row r="112" spans="2:2" s="1" customFormat="1" x14ac:dyDescent="0.2">
      <c r="B112" s="19"/>
    </row>
    <row r="113" spans="2:2" s="1" customFormat="1" x14ac:dyDescent="0.2">
      <c r="B113" s="19"/>
    </row>
    <row r="114" spans="2:2" s="1" customFormat="1" x14ac:dyDescent="0.2">
      <c r="B114" s="19"/>
    </row>
    <row r="115" spans="2:2" s="1" customFormat="1" x14ac:dyDescent="0.2">
      <c r="B115" s="19"/>
    </row>
    <row r="116" spans="2:2" s="1" customFormat="1" x14ac:dyDescent="0.2">
      <c r="B116" s="19"/>
    </row>
    <row r="117" spans="2:2" s="1" customFormat="1" x14ac:dyDescent="0.2">
      <c r="B117" s="19"/>
    </row>
    <row r="118" spans="2:2" s="1" customFormat="1" x14ac:dyDescent="0.2">
      <c r="B118" s="19"/>
    </row>
    <row r="119" spans="2:2" s="1" customFormat="1" x14ac:dyDescent="0.2">
      <c r="B119" s="19"/>
    </row>
    <row r="120" spans="2:2" s="1" customFormat="1" x14ac:dyDescent="0.2">
      <c r="B120" s="19"/>
    </row>
    <row r="121" spans="2:2" s="1" customFormat="1" x14ac:dyDescent="0.2">
      <c r="B121" s="19"/>
    </row>
    <row r="122" spans="2:2" s="1" customFormat="1" x14ac:dyDescent="0.2">
      <c r="B122" s="19"/>
    </row>
    <row r="123" spans="2:2" s="1" customFormat="1" x14ac:dyDescent="0.2">
      <c r="B123" s="19"/>
    </row>
    <row r="124" spans="2:2" s="1" customFormat="1" x14ac:dyDescent="0.2">
      <c r="B124" s="19"/>
    </row>
    <row r="125" spans="2:2" s="1" customFormat="1" x14ac:dyDescent="0.2">
      <c r="B125" s="19"/>
    </row>
    <row r="126" spans="2:2" s="1" customFormat="1" x14ac:dyDescent="0.2">
      <c r="B126" s="19"/>
    </row>
    <row r="127" spans="2:2" s="1" customFormat="1" x14ac:dyDescent="0.2">
      <c r="B127" s="19"/>
    </row>
    <row r="128" spans="2:2" s="1" customFormat="1" x14ac:dyDescent="0.2">
      <c r="B128" s="19"/>
    </row>
    <row r="129" spans="2:2" s="1" customFormat="1" x14ac:dyDescent="0.2">
      <c r="B129" s="19"/>
    </row>
    <row r="130" spans="2:2" s="1" customFormat="1" x14ac:dyDescent="0.2">
      <c r="B130" s="19"/>
    </row>
    <row r="131" spans="2:2" s="1" customFormat="1" x14ac:dyDescent="0.2">
      <c r="B131" s="19"/>
    </row>
    <row r="132" spans="2:2" s="1" customFormat="1" x14ac:dyDescent="0.2">
      <c r="B132" s="19"/>
    </row>
    <row r="133" spans="2:2" s="1" customFormat="1" x14ac:dyDescent="0.2">
      <c r="B133" s="19"/>
    </row>
    <row r="134" spans="2:2" s="1" customFormat="1" x14ac:dyDescent="0.2">
      <c r="B134" s="19"/>
    </row>
    <row r="135" spans="2:2" s="1" customFormat="1" x14ac:dyDescent="0.2">
      <c r="B135" s="19"/>
    </row>
    <row r="136" spans="2:2" s="1" customFormat="1" x14ac:dyDescent="0.2">
      <c r="B136" s="19"/>
    </row>
    <row r="137" spans="2:2" s="1" customFormat="1" x14ac:dyDescent="0.2">
      <c r="B137" s="19"/>
    </row>
    <row r="138" spans="2:2" s="1" customFormat="1" x14ac:dyDescent="0.2">
      <c r="B138" s="19"/>
    </row>
    <row r="139" spans="2:2" s="1" customFormat="1" x14ac:dyDescent="0.2">
      <c r="B139" s="19"/>
    </row>
    <row r="140" spans="2:2" s="1" customFormat="1" x14ac:dyDescent="0.2">
      <c r="B140" s="19"/>
    </row>
    <row r="141" spans="2:2" s="1" customFormat="1" x14ac:dyDescent="0.2">
      <c r="B141" s="19"/>
    </row>
    <row r="142" spans="2:2" s="1" customFormat="1" x14ac:dyDescent="0.2">
      <c r="B142" s="19"/>
    </row>
    <row r="143" spans="2:2" s="1" customFormat="1" x14ac:dyDescent="0.2">
      <c r="B143" s="19"/>
    </row>
    <row r="144" spans="2:2" s="1" customFormat="1" x14ac:dyDescent="0.2">
      <c r="B144" s="19"/>
    </row>
    <row r="145" spans="2:2" s="1" customFormat="1" x14ac:dyDescent="0.2">
      <c r="B145" s="19"/>
    </row>
    <row r="146" spans="2:2" s="1" customFormat="1" x14ac:dyDescent="0.2">
      <c r="B146" s="19"/>
    </row>
    <row r="147" spans="2:2" s="1" customFormat="1" x14ac:dyDescent="0.2">
      <c r="B147" s="19"/>
    </row>
    <row r="148" spans="2:2" s="1" customFormat="1" x14ac:dyDescent="0.2">
      <c r="B148" s="19"/>
    </row>
    <row r="149" spans="2:2" s="1" customFormat="1" x14ac:dyDescent="0.2">
      <c r="B149" s="19"/>
    </row>
    <row r="150" spans="2:2" s="1" customFormat="1" x14ac:dyDescent="0.2">
      <c r="B150" s="19"/>
    </row>
    <row r="151" spans="2:2" s="1" customFormat="1" x14ac:dyDescent="0.2">
      <c r="B151" s="19"/>
    </row>
    <row r="152" spans="2:2" s="1" customFormat="1" x14ac:dyDescent="0.2">
      <c r="B152" s="19"/>
    </row>
    <row r="153" spans="2:2" s="1" customFormat="1" x14ac:dyDescent="0.2">
      <c r="B153" s="19"/>
    </row>
    <row r="154" spans="2:2" s="1" customFormat="1" x14ac:dyDescent="0.2">
      <c r="B154" s="19"/>
    </row>
    <row r="155" spans="2:2" s="1" customFormat="1" x14ac:dyDescent="0.2">
      <c r="B155" s="19"/>
    </row>
    <row r="156" spans="2:2" s="1" customFormat="1" x14ac:dyDescent="0.2">
      <c r="B156" s="19"/>
    </row>
    <row r="157" spans="2:2" s="1" customFormat="1" x14ac:dyDescent="0.2">
      <c r="B157" s="19"/>
    </row>
    <row r="158" spans="2:2" s="1" customFormat="1" x14ac:dyDescent="0.2">
      <c r="B158" s="19"/>
    </row>
    <row r="159" spans="2:2" s="1" customFormat="1" x14ac:dyDescent="0.2">
      <c r="B159" s="19"/>
    </row>
    <row r="160" spans="2:2" s="1" customFormat="1" x14ac:dyDescent="0.2">
      <c r="B160" s="19"/>
    </row>
    <row r="161" spans="2:2" s="1" customFormat="1" x14ac:dyDescent="0.2">
      <c r="B161" s="19"/>
    </row>
    <row r="162" spans="2:2" s="1" customFormat="1" x14ac:dyDescent="0.2">
      <c r="B162" s="19"/>
    </row>
    <row r="163" spans="2:2" s="1" customFormat="1" x14ac:dyDescent="0.2">
      <c r="B163" s="19"/>
    </row>
    <row r="164" spans="2:2" s="1" customFormat="1" x14ac:dyDescent="0.2">
      <c r="B164" s="19"/>
    </row>
    <row r="165" spans="2:2" s="1" customFormat="1" x14ac:dyDescent="0.2">
      <c r="B165" s="19"/>
    </row>
    <row r="166" spans="2:2" s="1" customFormat="1" x14ac:dyDescent="0.2">
      <c r="B166" s="19"/>
    </row>
    <row r="167" spans="2:2" s="1" customFormat="1" x14ac:dyDescent="0.2">
      <c r="B167" s="19"/>
    </row>
    <row r="168" spans="2:2" s="1" customFormat="1" x14ac:dyDescent="0.2">
      <c r="B168" s="19"/>
    </row>
  </sheetData>
  <mergeCells count="12">
    <mergeCell ref="A37:A38"/>
    <mergeCell ref="I2:J2"/>
    <mergeCell ref="M2:N2"/>
    <mergeCell ref="O2:P2"/>
    <mergeCell ref="A2:A4"/>
    <mergeCell ref="L17:L18"/>
    <mergeCell ref="Q2:R2"/>
    <mergeCell ref="A1:H1"/>
    <mergeCell ref="C2:D2"/>
    <mergeCell ref="E2:F2"/>
    <mergeCell ref="G2:H2"/>
    <mergeCell ref="K2:L2"/>
  </mergeCells>
  <phoneticPr fontId="12" type="noConversion"/>
  <printOptions horizontalCentered="1" verticalCentered="1"/>
  <pageMargins left="0.39370078740157483" right="0.39370078740157483" top="0.55118110236220474" bottom="0.55118110236220474" header="0.43307086614173229" footer="0.43307086614173229"/>
  <pageSetup paperSize="9" scale="72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ruch_graniczny_osob</vt:lpstr>
      <vt:lpstr>ruch_srodkow_transportu</vt:lpstr>
      <vt:lpstr>srodki_transport_rozbicie</vt:lpstr>
      <vt:lpstr>ruch_graniczny_osob!Obszar_wydruku</vt:lpstr>
      <vt:lpstr>ruch_srodkow_transportu!Obszar_wydruku</vt:lpstr>
      <vt:lpstr>srodki_transport_rozbicie!Obszar_wydruku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Kierkało Bernard</dc:creator>
  <cp:lastModifiedBy>Kierkało Bernard</cp:lastModifiedBy>
  <cp:lastPrinted>2020-07-27T10:41:17Z</cp:lastPrinted>
  <dcterms:created xsi:type="dcterms:W3CDTF">2008-02-27T09:42:04Z</dcterms:created>
  <dcterms:modified xsi:type="dcterms:W3CDTF">2026-07-15T10:59:55Z</dcterms:modified>
</cp:coreProperties>
</file>