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Andrzej\"/>
    </mc:Choice>
  </mc:AlternateContent>
  <bookViews>
    <workbookView xWindow="0" yWindow="0" windowWidth="16380" windowHeight="8190" tabRatio="778" activeTab="2"/>
  </bookViews>
  <sheets>
    <sheet name="ruch_graniczny_osob" sheetId="1" r:id="rId1"/>
    <sheet name="ruch_srodkow_transportu" sheetId="5" r:id="rId2"/>
    <sheet name="srodki_transport_rozbicie" sheetId="7" r:id="rId3"/>
  </sheets>
  <externalReferences>
    <externalReference r:id="rId4"/>
  </externalReferences>
  <definedNames>
    <definedName name="AccessDatabase" hidden="1">"C:\BIURO_SG\TABELE\STAT_96\szablon za 1996 rok.mdb"</definedName>
    <definedName name="BuiltIn_Print_Area">"$'3_ruch pieszy'.$a$1:$'3_ruch pieszy'.$iv$#ref!"</definedName>
    <definedName name="BuiltIn_Print_Area___0">#REF!</definedName>
    <definedName name="BuiltIn_Print_Area___0_1">0</definedName>
    <definedName name="BuiltIn_Print_Area___0_2">0</definedName>
    <definedName name="K_NIEZEZWOLENIA">'[1]Baza 2005'!#REF!</definedName>
    <definedName name="_xlnm.Print_Area" localSheetId="0">ruch_graniczny_osob!$A$1:$M$25</definedName>
    <definedName name="_xlnm.Print_Area" localSheetId="1">ruch_srodkow_transportu!$A$1:$D$17</definedName>
    <definedName name="_xlnm.Print_Area" localSheetId="2">srodki_transport_rozbicie!$A$1:$R$36</definedName>
    <definedName name="wrn.cudzoziemcy._.wydaleni._.99." hidden="1">{#N/A,#N/A,FALSE,"24"}</definedName>
    <definedName name="wrn.Przyjęci._.do._.RP._.99." hidden="1">{#N/A,#N/A,FALSE,"23"}</definedName>
  </definedNames>
  <calcPr calcId="162913"/>
</workbook>
</file>

<file path=xl/calcChain.xml><?xml version="1.0" encoding="utf-8"?>
<calcChain xmlns="http://schemas.openxmlformats.org/spreadsheetml/2006/main">
  <c r="B8" i="7" l="1"/>
  <c r="B7" i="7"/>
  <c r="E5" i="7"/>
  <c r="E27" i="7"/>
  <c r="C27" i="7" s="1"/>
  <c r="B24" i="7"/>
  <c r="B23" i="7"/>
  <c r="B4" i="5"/>
  <c r="B10" i="5"/>
  <c r="B23" i="1" l="1"/>
  <c r="K23" i="1"/>
  <c r="C18" i="1" l="1"/>
  <c r="B21" i="1" l="1"/>
  <c r="K15" i="1"/>
  <c r="B18" i="1" l="1"/>
  <c r="K18" i="1" s="1"/>
  <c r="L17" i="1"/>
  <c r="D16" i="1" l="1"/>
  <c r="G12" i="1"/>
  <c r="J25" i="7" l="1"/>
  <c r="H25" i="7"/>
  <c r="F25" i="7"/>
  <c r="K11" i="1"/>
  <c r="L12" i="1"/>
  <c r="L13" i="1"/>
  <c r="L14" i="1"/>
  <c r="D12" i="1"/>
  <c r="D13" i="1"/>
  <c r="F9" i="7"/>
  <c r="P11" i="7" l="1"/>
  <c r="K13" i="1"/>
  <c r="M13" i="1" s="1"/>
  <c r="K14" i="1"/>
  <c r="D19" i="1"/>
  <c r="G10" i="1"/>
  <c r="G11" i="1"/>
  <c r="E23" i="1"/>
  <c r="K12" i="1"/>
  <c r="M12" i="1" s="1"/>
  <c r="I5" i="7" l="1"/>
  <c r="C7" i="7"/>
  <c r="C8" i="7"/>
  <c r="D7" i="7" l="1"/>
  <c r="C16" i="7"/>
  <c r="C30" i="7"/>
  <c r="C31" i="7"/>
  <c r="C32" i="7"/>
  <c r="C29" i="7"/>
  <c r="C26" i="7"/>
  <c r="C25" i="7"/>
  <c r="C9" i="7"/>
  <c r="C10" i="7"/>
  <c r="C11" i="7"/>
  <c r="C12" i="7"/>
  <c r="C13" i="7"/>
  <c r="C14" i="7"/>
  <c r="C15" i="7"/>
  <c r="C18" i="7"/>
  <c r="C19" i="7"/>
  <c r="C20" i="7"/>
  <c r="D25" i="7" l="1"/>
  <c r="O22" i="7"/>
  <c r="O21" i="7"/>
  <c r="K22" i="7"/>
  <c r="K21" i="7"/>
  <c r="I22" i="7"/>
  <c r="I21" i="7"/>
  <c r="G22" i="7"/>
  <c r="G21" i="7"/>
  <c r="E22" i="7"/>
  <c r="E21" i="7"/>
  <c r="D5" i="1"/>
  <c r="K22" i="1"/>
  <c r="E6" i="7"/>
  <c r="K6" i="7"/>
  <c r="G6" i="7"/>
  <c r="L7" i="7"/>
  <c r="J7" i="7"/>
  <c r="H7" i="7"/>
  <c r="F7" i="7"/>
  <c r="M6" i="7"/>
  <c r="K5" i="7"/>
  <c r="C5" i="5"/>
  <c r="C4" i="5" s="1"/>
  <c r="D9" i="5"/>
  <c r="B5" i="5"/>
  <c r="L16" i="1"/>
  <c r="K16" i="1"/>
  <c r="G5" i="1"/>
  <c r="D15" i="7"/>
  <c r="B26" i="7"/>
  <c r="L19" i="7"/>
  <c r="L13" i="7"/>
  <c r="L9" i="7"/>
  <c r="J9" i="1"/>
  <c r="I6" i="7"/>
  <c r="G5" i="7"/>
  <c r="I28" i="7"/>
  <c r="G28" i="7"/>
  <c r="E28" i="7"/>
  <c r="I15" i="1"/>
  <c r="H15" i="1"/>
  <c r="F15" i="1"/>
  <c r="E15" i="1"/>
  <c r="C15" i="1"/>
  <c r="B15" i="1"/>
  <c r="K10" i="1"/>
  <c r="K5" i="1"/>
  <c r="L5" i="1"/>
  <c r="I27" i="7"/>
  <c r="G27" i="7"/>
  <c r="D10" i="1"/>
  <c r="L10" i="1"/>
  <c r="I18" i="1"/>
  <c r="H18" i="1"/>
  <c r="L6" i="1"/>
  <c r="L7" i="1"/>
  <c r="L8" i="1"/>
  <c r="L9" i="1"/>
  <c r="L11" i="1"/>
  <c r="H9" i="7"/>
  <c r="G8" i="1"/>
  <c r="G9" i="1"/>
  <c r="G6" i="1"/>
  <c r="L22" i="1"/>
  <c r="L20" i="1"/>
  <c r="L19" i="1"/>
  <c r="K20" i="1"/>
  <c r="K19" i="1"/>
  <c r="K7" i="1"/>
  <c r="K8" i="1"/>
  <c r="K9" i="1"/>
  <c r="K6" i="1"/>
  <c r="F21" i="1"/>
  <c r="E21" i="1"/>
  <c r="D13" i="5"/>
  <c r="D11" i="5"/>
  <c r="D12" i="5"/>
  <c r="D6" i="5"/>
  <c r="D7" i="5"/>
  <c r="D8" i="5"/>
  <c r="D6" i="1"/>
  <c r="D8" i="1"/>
  <c r="D9" i="1"/>
  <c r="D11" i="1"/>
  <c r="J19" i="1"/>
  <c r="J7" i="1"/>
  <c r="C21" i="1"/>
  <c r="H21" i="1"/>
  <c r="K21" i="1" s="1"/>
  <c r="I21" i="1"/>
  <c r="D22" i="1"/>
  <c r="J22" i="1"/>
  <c r="C10" i="5"/>
  <c r="M5" i="7"/>
  <c r="O5" i="7"/>
  <c r="Q5" i="7"/>
  <c r="O6" i="7"/>
  <c r="Q6" i="7"/>
  <c r="J9" i="7"/>
  <c r="F13" i="7"/>
  <c r="H13" i="7"/>
  <c r="J13" i="7"/>
  <c r="N15" i="7"/>
  <c r="P15" i="7"/>
  <c r="F19" i="7"/>
  <c r="H19" i="7"/>
  <c r="J19" i="7"/>
  <c r="M21" i="7"/>
  <c r="M22" i="7"/>
  <c r="R29" i="7"/>
  <c r="C33" i="7"/>
  <c r="C34" i="7"/>
  <c r="Q33" i="7"/>
  <c r="Q34" i="7"/>
  <c r="D29" i="7"/>
  <c r="D11" i="7"/>
  <c r="D13" i="7"/>
  <c r="D19" i="7"/>
  <c r="D9" i="7"/>
  <c r="D18" i="1" l="1"/>
  <c r="L18" i="1"/>
  <c r="M18" i="1" s="1"/>
  <c r="M16" i="1"/>
  <c r="J27" i="7"/>
  <c r="H27" i="7"/>
  <c r="F27" i="7"/>
  <c r="N5" i="7"/>
  <c r="C28" i="7"/>
  <c r="H21" i="7"/>
  <c r="N21" i="7"/>
  <c r="F21" i="7"/>
  <c r="L5" i="7"/>
  <c r="J21" i="7"/>
  <c r="M10" i="1"/>
  <c r="B4" i="1"/>
  <c r="F4" i="1"/>
  <c r="F23" i="1" s="1"/>
  <c r="G23" i="1" s="1"/>
  <c r="D10" i="5"/>
  <c r="R5" i="7"/>
  <c r="R33" i="7"/>
  <c r="C6" i="7"/>
  <c r="B20" i="7" s="1"/>
  <c r="P21" i="7"/>
  <c r="P5" i="7"/>
  <c r="C22" i="7"/>
  <c r="J5" i="7"/>
  <c r="F5" i="7"/>
  <c r="C5" i="7"/>
  <c r="B31" i="7" s="1"/>
  <c r="H5" i="7"/>
  <c r="C21" i="7"/>
  <c r="D33" i="7"/>
  <c r="D4" i="5"/>
  <c r="D5" i="5"/>
  <c r="M22" i="1"/>
  <c r="I4" i="1"/>
  <c r="I23" i="1" s="1"/>
  <c r="C4" i="1"/>
  <c r="C23" i="1" s="1"/>
  <c r="M9" i="1"/>
  <c r="M5" i="1"/>
  <c r="M7" i="1"/>
  <c r="J21" i="1"/>
  <c r="M19" i="1"/>
  <c r="L21" i="1"/>
  <c r="D21" i="1"/>
  <c r="L15" i="1"/>
  <c r="J15" i="1"/>
  <c r="H4" i="1"/>
  <c r="G15" i="1"/>
  <c r="M11" i="1"/>
  <c r="M8" i="1"/>
  <c r="M6" i="1"/>
  <c r="E4" i="1"/>
  <c r="D15" i="1"/>
  <c r="K4" i="1" l="1"/>
  <c r="B28" i="7"/>
  <c r="D27" i="7"/>
  <c r="G4" i="1"/>
  <c r="B9" i="7"/>
  <c r="D5" i="7"/>
  <c r="B27" i="7"/>
  <c r="B13" i="7"/>
  <c r="B21" i="7"/>
  <c r="B29" i="7"/>
  <c r="B33" i="7"/>
  <c r="D23" i="1"/>
  <c r="M21" i="1"/>
  <c r="B11" i="7"/>
  <c r="B32" i="7"/>
  <c r="B14" i="7"/>
  <c r="B18" i="7"/>
  <c r="B22" i="7"/>
  <c r="B10" i="7"/>
  <c r="B30" i="7"/>
  <c r="B34" i="7"/>
  <c r="B12" i="7"/>
  <c r="B16" i="7"/>
  <c r="B15" i="7"/>
  <c r="B17" i="7"/>
  <c r="B25" i="7"/>
  <c r="B19" i="7"/>
  <c r="D21" i="7"/>
  <c r="D4" i="1"/>
  <c r="L23" i="1"/>
  <c r="L4" i="1"/>
  <c r="H23" i="1"/>
  <c r="J4" i="1"/>
  <c r="M15" i="1"/>
  <c r="M4" i="1" l="1"/>
  <c r="J23" i="1"/>
  <c r="M23" i="1"/>
</calcChain>
</file>

<file path=xl/sharedStrings.xml><?xml version="1.0" encoding="utf-8"?>
<sst xmlns="http://schemas.openxmlformats.org/spreadsheetml/2006/main" count="105" uniqueCount="56">
  <si>
    <t>ruch paszportowy</t>
  </si>
  <si>
    <t>ogółem</t>
  </si>
  <si>
    <t>%</t>
  </si>
  <si>
    <t>RAZEM</t>
  </si>
  <si>
    <t>Korczowa</t>
  </si>
  <si>
    <t>Werchrata</t>
  </si>
  <si>
    <t>Medyka</t>
  </si>
  <si>
    <t>Przemyśl</t>
  </si>
  <si>
    <t>razem na odcinku wschodnim</t>
  </si>
  <si>
    <t>Rzeszów</t>
  </si>
  <si>
    <t>Mielec</t>
  </si>
  <si>
    <t>razem lotnicze</t>
  </si>
  <si>
    <t>Polacy</t>
  </si>
  <si>
    <t>Cudzoziemcy</t>
  </si>
  <si>
    <t>w całości</t>
  </si>
  <si>
    <t>ruchu</t>
  </si>
  <si>
    <t>Razem</t>
  </si>
  <si>
    <t>razem na odcinku</t>
  </si>
  <si>
    <t>wschodnim</t>
  </si>
  <si>
    <t xml:space="preserve">     samochody osobowe</t>
  </si>
  <si>
    <t xml:space="preserve">     autobusy</t>
  </si>
  <si>
    <t xml:space="preserve">     samochody ciężarowe</t>
  </si>
  <si>
    <t>inne środki transportu:</t>
  </si>
  <si>
    <t>pociągi osobowe</t>
  </si>
  <si>
    <t>pociągi towarowe</t>
  </si>
  <si>
    <t>samoloty</t>
  </si>
  <si>
    <t xml:space="preserve">udział % </t>
  </si>
  <si>
    <t xml:space="preserve">Ogółem  </t>
  </si>
  <si>
    <t>samochody osobowe</t>
  </si>
  <si>
    <t>autobusy</t>
  </si>
  <si>
    <t>samochody ciężarowe</t>
  </si>
  <si>
    <t>Krościenko /d/</t>
  </si>
  <si>
    <t>Krościenko /k/</t>
  </si>
  <si>
    <r>
      <t>pozostały</t>
    </r>
    <r>
      <rPr>
        <sz val="10"/>
        <color indexed="8"/>
        <rFont val="Arial"/>
        <family val="2"/>
        <charset val="238"/>
      </rPr>
      <t xml:space="preserve"> </t>
    </r>
    <r>
      <rPr>
        <sz val="9"/>
        <color indexed="8"/>
        <rFont val="Arial"/>
        <family val="2"/>
        <charset val="238"/>
      </rPr>
      <t>(</t>
    </r>
    <r>
      <rPr>
        <i/>
        <sz val="9"/>
        <color indexed="8"/>
        <rFont val="Arial"/>
        <family val="2"/>
        <charset val="238"/>
      </rPr>
      <t>obsługa środków transportu, inny</t>
    </r>
    <r>
      <rPr>
        <i/>
        <sz val="10"/>
        <color indexed="8"/>
        <rFont val="Arial"/>
        <family val="2"/>
        <charset val="238"/>
      </rPr>
      <t>)</t>
    </r>
  </si>
  <si>
    <t>Przejścia graniczne</t>
  </si>
  <si>
    <t>przejścia graniczne</t>
  </si>
  <si>
    <r>
      <t xml:space="preserve">Krościenko </t>
    </r>
    <r>
      <rPr>
        <sz val="8"/>
        <color indexed="8"/>
        <rFont val="Arial"/>
        <family val="2"/>
        <charset val="238"/>
      </rPr>
      <t>/droga</t>
    </r>
    <r>
      <rPr>
        <sz val="10"/>
        <color indexed="8"/>
        <rFont val="Arial"/>
        <family val="2"/>
        <charset val="238"/>
      </rPr>
      <t>/</t>
    </r>
  </si>
  <si>
    <t>ruch w ramach MRG</t>
  </si>
  <si>
    <t>Malhowice</t>
  </si>
  <si>
    <t>Barwinek</t>
  </si>
  <si>
    <t>razem na odcinku południowym</t>
  </si>
  <si>
    <t>południowym</t>
  </si>
  <si>
    <t>Budomierz</t>
  </si>
  <si>
    <t>motocykle</t>
  </si>
  <si>
    <t xml:space="preserve">     motocykle</t>
  </si>
  <si>
    <t>Michniowiec-Łopuszanka</t>
  </si>
  <si>
    <t>Wołosate-Lubnia</t>
  </si>
  <si>
    <t>2019r.</t>
  </si>
  <si>
    <t>2020r.</t>
  </si>
  <si>
    <t>Radoszyce-Palota</t>
  </si>
  <si>
    <t>TAB.1. Ruch graniczny osób w 2020 roku.</t>
  </si>
  <si>
    <t>środki transportu ogółem, w tym:</t>
  </si>
  <si>
    <t>środki transportu drogowego, z tego:</t>
  </si>
  <si>
    <t xml:space="preserve">TAB.3. Ruch graniczny środków transportu z rozbiciem w  2020 roku. </t>
  </si>
  <si>
    <t xml:space="preserve">TAB.2. Ruch graniczny środków transportu w 2020 roku. </t>
  </si>
  <si>
    <t>Radoszyce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</si>
</sst>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\+0.0%;\-0.0%"/>
    <numFmt numFmtId="165" formatCode="0.0%"/>
    <numFmt numFmtId="166" formatCode="0.000%"/>
    <numFmt numFmtId="167" formatCode="0.0000%"/>
  </numFmts>
  <fonts count="31" x14ac:knownFonts="1">
    <font>
      <sz val="10"/>
      <name val="Arial"/>
      <family val="2"/>
      <charset val="238"/>
    </font>
    <font>
      <sz val="10"/>
      <color indexed="8"/>
      <name val="Times New Roman CE"/>
      <family val="1"/>
      <charset val="238"/>
    </font>
    <font>
      <b/>
      <sz val="12"/>
      <color indexed="8"/>
      <name val="Times New Roman CE"/>
      <family val="1"/>
      <charset val="238"/>
    </font>
    <font>
      <i/>
      <sz val="12"/>
      <color indexed="8"/>
      <name val="Times New Roman CE"/>
      <family val="1"/>
      <charset val="238"/>
    </font>
    <font>
      <b/>
      <sz val="10"/>
      <color indexed="8"/>
      <name val="Times New Roman CE"/>
      <family val="1"/>
      <charset val="238"/>
    </font>
    <font>
      <sz val="12"/>
      <color indexed="8"/>
      <name val="Times New Roman CE"/>
      <family val="1"/>
      <charset val="238"/>
    </font>
    <font>
      <sz val="11"/>
      <color indexed="8"/>
      <name val="Times New Roman CE"/>
      <family val="1"/>
      <charset val="238"/>
    </font>
    <font>
      <sz val="9"/>
      <color indexed="8"/>
      <name val="Times New Roman CE"/>
      <family val="1"/>
      <charset val="238"/>
    </font>
    <font>
      <sz val="10"/>
      <color indexed="8"/>
      <name val="Arial CE"/>
      <family val="2"/>
      <charset val="238"/>
    </font>
    <font>
      <b/>
      <sz val="10"/>
      <color indexed="8"/>
      <name val="Arial CE"/>
      <family val="2"/>
      <charset val="238"/>
    </font>
    <font>
      <i/>
      <sz val="9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12"/>
      <name val="Arial"/>
      <family val="2"/>
      <charset val="238"/>
    </font>
    <font>
      <i/>
      <sz val="10"/>
      <color indexed="8"/>
      <name val="Arial"/>
      <family val="2"/>
      <charset val="238"/>
    </font>
    <font>
      <b/>
      <sz val="11"/>
      <color indexed="8"/>
      <name val="Verdana"/>
      <family val="2"/>
      <charset val="238"/>
    </font>
    <font>
      <i/>
      <sz val="8"/>
      <color indexed="8"/>
      <name val="Arial CE"/>
      <family val="2"/>
      <charset val="238"/>
    </font>
    <font>
      <b/>
      <sz val="11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b/>
      <u/>
      <sz val="9"/>
      <color indexed="8"/>
      <name val="Arial"/>
      <family val="2"/>
      <charset val="238"/>
    </font>
    <font>
      <i/>
      <sz val="8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0"/>
      <name val="Arial"/>
      <family val="2"/>
      <charset val="238"/>
    </font>
    <font>
      <b/>
      <sz val="9"/>
      <color rgb="FF000000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22"/>
        <bgColor indexed="44"/>
      </patternFill>
    </fill>
    <fill>
      <patternFill patternType="solid">
        <fgColor indexed="42"/>
        <bgColor indexed="41"/>
      </patternFill>
    </fill>
    <fill>
      <patternFill patternType="solid">
        <fgColor rgb="FFFFFFCC"/>
        <bgColor indexed="64"/>
      </patternFill>
    </fill>
    <fill>
      <patternFill patternType="solid">
        <fgColor rgb="FFFFFFCC"/>
        <bgColor indexed="47"/>
      </patternFill>
    </fill>
    <fill>
      <patternFill patternType="solid">
        <fgColor theme="0"/>
        <bgColor indexed="41"/>
      </patternFill>
    </fill>
    <fill>
      <patternFill patternType="solid">
        <fgColor theme="0"/>
        <bgColor indexed="47"/>
      </patternFill>
    </fill>
  </fills>
  <borders count="64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hair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hair">
        <color indexed="8"/>
      </right>
      <top/>
      <bottom style="thin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/>
      <diagonal/>
    </border>
    <border>
      <left style="thin">
        <color indexed="8"/>
      </left>
      <right style="hair">
        <color indexed="8"/>
      </right>
      <top/>
      <bottom/>
      <diagonal/>
    </border>
    <border>
      <left style="thin">
        <color indexed="8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thin">
        <color indexed="8"/>
      </right>
      <top/>
      <bottom style="thin">
        <color indexed="8"/>
      </bottom>
      <diagonal/>
    </border>
    <border>
      <left style="hair">
        <color indexed="8"/>
      </left>
      <right style="thin">
        <color indexed="8"/>
      </right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hair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hair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hair">
        <color indexed="8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hair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</borders>
  <cellStyleXfs count="2">
    <xf numFmtId="0" fontId="0" fillId="0" borderId="0"/>
    <xf numFmtId="9" fontId="29" fillId="0" borderId="0" applyFont="0" applyFill="0" applyBorder="0" applyAlignment="0" applyProtection="0"/>
  </cellStyleXfs>
  <cellXfs count="375">
    <xf numFmtId="0" fontId="0" fillId="0" borderId="0" xfId="0"/>
    <xf numFmtId="0" fontId="1" fillId="0" borderId="0" xfId="0" applyNumberFormat="1" applyFont="1" applyBorder="1" applyAlignment="1" applyProtection="1"/>
    <xf numFmtId="0" fontId="4" fillId="0" borderId="0" xfId="0" applyNumberFormat="1" applyFont="1" applyBorder="1" applyAlignment="1" applyProtection="1">
      <alignment horizontal="center"/>
    </xf>
    <xf numFmtId="0" fontId="8" fillId="0" borderId="0" xfId="0" applyNumberFormat="1" applyFont="1" applyBorder="1" applyAlignment="1" applyProtection="1"/>
    <xf numFmtId="3" fontId="8" fillId="0" borderId="0" xfId="0" applyNumberFormat="1" applyFont="1" applyBorder="1" applyAlignment="1" applyProtection="1"/>
    <xf numFmtId="3" fontId="9" fillId="0" borderId="0" xfId="0" applyNumberFormat="1" applyFont="1" applyBorder="1" applyAlignment="1" applyProtection="1"/>
    <xf numFmtId="0" fontId="9" fillId="0" borderId="0" xfId="0" applyNumberFormat="1" applyFont="1" applyBorder="1" applyAlignment="1" applyProtection="1"/>
    <xf numFmtId="3" fontId="7" fillId="0" borderId="0" xfId="0" applyNumberFormat="1" applyFont="1" applyBorder="1" applyAlignment="1" applyProtection="1"/>
    <xf numFmtId="0" fontId="7" fillId="0" borderId="0" xfId="0" applyNumberFormat="1" applyFont="1" applyBorder="1" applyAlignment="1" applyProtection="1"/>
    <xf numFmtId="0" fontId="4" fillId="0" borderId="0" xfId="0" applyNumberFormat="1" applyFont="1" applyBorder="1" applyAlignment="1" applyProtection="1"/>
    <xf numFmtId="3" fontId="4" fillId="0" borderId="0" xfId="0" applyNumberFormat="1" applyFont="1" applyBorder="1" applyAlignment="1" applyProtection="1"/>
    <xf numFmtId="3" fontId="1" fillId="0" borderId="0" xfId="0" applyNumberFormat="1" applyFont="1" applyBorder="1" applyAlignment="1" applyProtection="1"/>
    <xf numFmtId="0" fontId="2" fillId="0" borderId="0" xfId="0" applyNumberFormat="1" applyFont="1" applyBorder="1" applyAlignment="1" applyProtection="1">
      <alignment vertical="center"/>
    </xf>
    <xf numFmtId="0" fontId="5" fillId="0" borderId="0" xfId="0" applyNumberFormat="1" applyFont="1" applyBorder="1" applyAlignment="1" applyProtection="1"/>
    <xf numFmtId="3" fontId="2" fillId="0" borderId="0" xfId="0" applyNumberFormat="1" applyFont="1" applyBorder="1" applyAlignment="1" applyProtection="1">
      <alignment horizontal="center" vertical="center"/>
    </xf>
    <xf numFmtId="0" fontId="2" fillId="0" borderId="0" xfId="0" applyNumberFormat="1" applyFont="1" applyBorder="1" applyAlignment="1" applyProtection="1">
      <alignment horizontal="center" vertical="center" wrapText="1"/>
    </xf>
    <xf numFmtId="0" fontId="2" fillId="0" borderId="0" xfId="0" applyNumberFormat="1" applyFont="1" applyBorder="1" applyAlignment="1" applyProtection="1"/>
    <xf numFmtId="3" fontId="5" fillId="0" borderId="0" xfId="0" applyNumberFormat="1" applyFont="1" applyBorder="1" applyAlignment="1" applyProtection="1"/>
    <xf numFmtId="3" fontId="5" fillId="0" borderId="0" xfId="0" applyNumberFormat="1" applyFont="1" applyBorder="1" applyAlignment="1" applyProtection="1">
      <alignment horizontal="center" vertical="center"/>
    </xf>
    <xf numFmtId="3" fontId="3" fillId="0" borderId="0" xfId="0" applyNumberFormat="1" applyFont="1" applyBorder="1" applyAlignment="1" applyProtection="1">
      <alignment horizontal="center" vertical="center"/>
    </xf>
    <xf numFmtId="10" fontId="1" fillId="0" borderId="0" xfId="0" applyNumberFormat="1" applyFont="1" applyBorder="1" applyAlignment="1" applyProtection="1"/>
    <xf numFmtId="0" fontId="10" fillId="0" borderId="0" xfId="0" applyNumberFormat="1" applyFont="1" applyBorder="1" applyAlignment="1" applyProtection="1"/>
    <xf numFmtId="0" fontId="6" fillId="0" borderId="0" xfId="0" applyNumberFormat="1" applyFont="1" applyBorder="1" applyAlignment="1" applyProtection="1"/>
    <xf numFmtId="0" fontId="17" fillId="2" borderId="1" xfId="0" applyNumberFormat="1" applyFont="1" applyFill="1" applyBorder="1" applyAlignment="1" applyProtection="1">
      <alignment vertical="center"/>
    </xf>
    <xf numFmtId="0" fontId="14" fillId="3" borderId="2" xfId="0" applyNumberFormat="1" applyFont="1" applyFill="1" applyBorder="1" applyAlignment="1" applyProtection="1">
      <alignment horizontal="center" vertical="center" wrapText="1"/>
    </xf>
    <xf numFmtId="0" fontId="14" fillId="4" borderId="3" xfId="0" applyNumberFormat="1" applyFont="1" applyFill="1" applyBorder="1" applyAlignment="1" applyProtection="1">
      <alignment horizontal="center" vertical="center"/>
    </xf>
    <xf numFmtId="3" fontId="14" fillId="4" borderId="4" xfId="0" applyNumberFormat="1" applyFont="1" applyFill="1" applyBorder="1" applyAlignment="1" applyProtection="1">
      <alignment horizontal="right" vertical="center"/>
    </xf>
    <xf numFmtId="0" fontId="16" fillId="0" borderId="3" xfId="0" applyNumberFormat="1" applyFont="1" applyBorder="1" applyAlignment="1" applyProtection="1">
      <alignment vertical="center"/>
    </xf>
    <xf numFmtId="0" fontId="16" fillId="0" borderId="5" xfId="0" applyNumberFormat="1" applyFont="1" applyBorder="1" applyAlignment="1" applyProtection="1">
      <alignment vertical="center"/>
    </xf>
    <xf numFmtId="3" fontId="17" fillId="2" borderId="6" xfId="0" applyNumberFormat="1" applyFont="1" applyFill="1" applyBorder="1" applyAlignment="1" applyProtection="1">
      <alignment vertical="center"/>
    </xf>
    <xf numFmtId="3" fontId="14" fillId="0" borderId="7" xfId="0" applyNumberFormat="1" applyFont="1" applyBorder="1" applyAlignment="1" applyProtection="1">
      <alignment vertical="center"/>
    </xf>
    <xf numFmtId="3" fontId="17" fillId="2" borderId="8" xfId="0" applyNumberFormat="1" applyFont="1" applyFill="1" applyBorder="1" applyAlignment="1" applyProtection="1">
      <alignment vertical="center"/>
    </xf>
    <xf numFmtId="0" fontId="14" fillId="3" borderId="10" xfId="0" applyNumberFormat="1" applyFont="1" applyFill="1" applyBorder="1" applyAlignment="1" applyProtection="1">
      <alignment horizontal="center"/>
    </xf>
    <xf numFmtId="0" fontId="14" fillId="3" borderId="11" xfId="0" applyNumberFormat="1" applyFont="1" applyFill="1" applyBorder="1" applyAlignment="1" applyProtection="1">
      <alignment horizontal="center"/>
    </xf>
    <xf numFmtId="0" fontId="16" fillId="4" borderId="0" xfId="0" applyNumberFormat="1" applyFont="1" applyFill="1" applyBorder="1" applyAlignment="1" applyProtection="1"/>
    <xf numFmtId="3" fontId="16" fillId="0" borderId="12" xfId="0" applyNumberFormat="1" applyFont="1" applyBorder="1" applyAlignment="1" applyProtection="1">
      <alignment vertical="top"/>
    </xf>
    <xf numFmtId="3" fontId="16" fillId="0" borderId="13" xfId="0" applyNumberFormat="1" applyFont="1" applyBorder="1" applyAlignment="1" applyProtection="1">
      <alignment vertical="top"/>
    </xf>
    <xf numFmtId="0" fontId="14" fillId="3" borderId="0" xfId="0" applyNumberFormat="1" applyFont="1" applyFill="1" applyBorder="1" applyAlignment="1" applyProtection="1">
      <alignment horizontal="center" vertical="center"/>
    </xf>
    <xf numFmtId="0" fontId="14" fillId="3" borderId="5" xfId="0" applyNumberFormat="1" applyFont="1" applyFill="1" applyBorder="1" applyAlignment="1" applyProtection="1">
      <alignment vertical="center"/>
    </xf>
    <xf numFmtId="0" fontId="14" fillId="4" borderId="5" xfId="0" applyNumberFormat="1" applyFont="1" applyFill="1" applyBorder="1" applyAlignment="1" applyProtection="1">
      <alignment vertical="center" wrapText="1"/>
    </xf>
    <xf numFmtId="3" fontId="14" fillId="4" borderId="13" xfId="0" applyNumberFormat="1" applyFont="1" applyFill="1" applyBorder="1" applyAlignment="1" applyProtection="1">
      <alignment horizontal="right" vertical="center"/>
    </xf>
    <xf numFmtId="0" fontId="16" fillId="0" borderId="1" xfId="0" applyNumberFormat="1" applyFont="1" applyBorder="1" applyAlignment="1" applyProtection="1">
      <alignment vertical="center"/>
    </xf>
    <xf numFmtId="0" fontId="20" fillId="0" borderId="0" xfId="0" applyNumberFormat="1" applyFont="1" applyBorder="1" applyAlignment="1" applyProtection="1"/>
    <xf numFmtId="0" fontId="14" fillId="3" borderId="9" xfId="0" applyNumberFormat="1" applyFont="1" applyFill="1" applyBorder="1" applyAlignment="1" applyProtection="1">
      <alignment horizontal="center" vertical="center"/>
    </xf>
    <xf numFmtId="0" fontId="14" fillId="3" borderId="3" xfId="0" applyNumberFormat="1" applyFont="1" applyFill="1" applyBorder="1" applyAlignment="1" applyProtection="1">
      <alignment horizontal="center" vertical="center"/>
    </xf>
    <xf numFmtId="0" fontId="14" fillId="3" borderId="11" xfId="0" applyNumberFormat="1" applyFont="1" applyFill="1" applyBorder="1" applyAlignment="1" applyProtection="1">
      <alignment horizontal="center" vertical="center" textRotation="90"/>
    </xf>
    <xf numFmtId="10" fontId="16" fillId="4" borderId="14" xfId="0" applyNumberFormat="1" applyFont="1" applyFill="1" applyBorder="1" applyAlignment="1" applyProtection="1"/>
    <xf numFmtId="3" fontId="14" fillId="4" borderId="12" xfId="0" applyNumberFormat="1" applyFont="1" applyFill="1" applyBorder="1" applyAlignment="1" applyProtection="1">
      <alignment vertical="top"/>
    </xf>
    <xf numFmtId="3" fontId="14" fillId="0" borderId="12" xfId="0" applyNumberFormat="1" applyFont="1" applyBorder="1" applyAlignment="1" applyProtection="1">
      <alignment vertical="top"/>
    </xf>
    <xf numFmtId="10" fontId="22" fillId="3" borderId="14" xfId="0" applyNumberFormat="1" applyFont="1" applyFill="1" applyBorder="1" applyAlignment="1" applyProtection="1">
      <alignment horizontal="center" wrapText="1"/>
    </xf>
    <xf numFmtId="10" fontId="22" fillId="3" borderId="14" xfId="0" applyNumberFormat="1" applyFont="1" applyFill="1" applyBorder="1" applyAlignment="1" applyProtection="1">
      <alignment horizontal="center"/>
    </xf>
    <xf numFmtId="10" fontId="22" fillId="3" borderId="16" xfId="0" applyNumberFormat="1" applyFont="1" applyFill="1" applyBorder="1" applyAlignment="1" applyProtection="1">
      <alignment horizontal="center"/>
    </xf>
    <xf numFmtId="0" fontId="14" fillId="3" borderId="17" xfId="0" applyNumberFormat="1" applyFont="1" applyFill="1" applyBorder="1" applyAlignment="1" applyProtection="1"/>
    <xf numFmtId="0" fontId="14" fillId="3" borderId="16" xfId="0" applyNumberFormat="1" applyFont="1" applyFill="1" applyBorder="1" applyAlignment="1" applyProtection="1"/>
    <xf numFmtId="0" fontId="11" fillId="4" borderId="0" xfId="0" applyNumberFormat="1" applyFont="1" applyFill="1" applyBorder="1" applyAlignment="1" applyProtection="1"/>
    <xf numFmtId="0" fontId="16" fillId="0" borderId="15" xfId="0" applyNumberFormat="1" applyFont="1" applyBorder="1" applyAlignment="1" applyProtection="1"/>
    <xf numFmtId="0" fontId="16" fillId="0" borderId="12" xfId="0" applyNumberFormat="1" applyFont="1" applyBorder="1" applyAlignment="1" applyProtection="1"/>
    <xf numFmtId="0" fontId="16" fillId="0" borderId="13" xfId="0" applyNumberFormat="1" applyFont="1" applyBorder="1" applyAlignment="1" applyProtection="1"/>
    <xf numFmtId="164" fontId="14" fillId="0" borderId="0" xfId="0" applyNumberFormat="1" applyFont="1" applyBorder="1" applyAlignment="1" applyProtection="1"/>
    <xf numFmtId="0" fontId="14" fillId="0" borderId="2" xfId="0" applyNumberFormat="1" applyFont="1" applyBorder="1" applyAlignment="1" applyProtection="1">
      <alignment vertical="top"/>
    </xf>
    <xf numFmtId="164" fontId="14" fillId="0" borderId="2" xfId="0" applyNumberFormat="1" applyFont="1" applyBorder="1" applyAlignment="1" applyProtection="1"/>
    <xf numFmtId="3" fontId="14" fillId="0" borderId="13" xfId="0" applyNumberFormat="1" applyFont="1" applyBorder="1" applyAlignment="1" applyProtection="1">
      <alignment vertical="top"/>
    </xf>
    <xf numFmtId="0" fontId="25" fillId="0" borderId="0" xfId="0" applyNumberFormat="1" applyFont="1" applyBorder="1" applyAlignment="1" applyProtection="1"/>
    <xf numFmtId="0" fontId="16" fillId="0" borderId="0" xfId="0" applyNumberFormat="1" applyFont="1" applyBorder="1" applyAlignment="1" applyProtection="1"/>
    <xf numFmtId="3" fontId="16" fillId="0" borderId="15" xfId="0" applyNumberFormat="1" applyFont="1" applyBorder="1" applyAlignment="1" applyProtection="1">
      <alignment vertical="top"/>
    </xf>
    <xf numFmtId="10" fontId="16" fillId="0" borderId="18" xfId="0" applyNumberFormat="1" applyFont="1" applyBorder="1" applyAlignment="1" applyProtection="1">
      <alignment vertical="top"/>
    </xf>
    <xf numFmtId="10" fontId="16" fillId="0" borderId="19" xfId="0" applyNumberFormat="1" applyFont="1" applyBorder="1" applyAlignment="1" applyProtection="1">
      <alignment vertical="top"/>
    </xf>
    <xf numFmtId="0" fontId="22" fillId="3" borderId="5" xfId="0" applyNumberFormat="1" applyFont="1" applyFill="1" applyBorder="1" applyAlignment="1" applyProtection="1">
      <alignment horizontal="center" vertical="center"/>
    </xf>
    <xf numFmtId="0" fontId="16" fillId="0" borderId="2" xfId="0" applyNumberFormat="1" applyFont="1" applyBorder="1" applyAlignment="1" applyProtection="1">
      <alignment vertical="top"/>
    </xf>
    <xf numFmtId="0" fontId="22" fillId="3" borderId="2" xfId="0" applyNumberFormat="1" applyFont="1" applyFill="1" applyBorder="1" applyAlignment="1" applyProtection="1">
      <alignment horizontal="center" vertical="center"/>
    </xf>
    <xf numFmtId="0" fontId="16" fillId="0" borderId="9" xfId="0" applyNumberFormat="1" applyFont="1" applyBorder="1" applyAlignment="1" applyProtection="1"/>
    <xf numFmtId="0" fontId="16" fillId="0" borderId="2" xfId="0" applyNumberFormat="1" applyFont="1" applyBorder="1" applyAlignment="1" applyProtection="1"/>
    <xf numFmtId="0" fontId="0" fillId="0" borderId="0" xfId="0" applyProtection="1"/>
    <xf numFmtId="0" fontId="22" fillId="3" borderId="20" xfId="0" applyNumberFormat="1" applyFont="1" applyFill="1" applyBorder="1" applyAlignment="1" applyProtection="1">
      <alignment horizontal="center" vertical="center"/>
    </xf>
    <xf numFmtId="3" fontId="16" fillId="0" borderId="4" xfId="0" applyNumberFormat="1" applyFont="1" applyBorder="1" applyAlignment="1" applyProtection="1">
      <alignment vertical="center"/>
    </xf>
    <xf numFmtId="3" fontId="16" fillId="0" borderId="20" xfId="0" applyNumberFormat="1" applyFont="1" applyBorder="1" applyAlignment="1" applyProtection="1">
      <alignment vertical="center"/>
    </xf>
    <xf numFmtId="0" fontId="22" fillId="3" borderId="17" xfId="0" applyNumberFormat="1" applyFont="1" applyFill="1" applyBorder="1" applyAlignment="1" applyProtection="1">
      <alignment horizontal="center"/>
    </xf>
    <xf numFmtId="0" fontId="9" fillId="0" borderId="0" xfId="0" applyNumberFormat="1" applyFont="1" applyBorder="1" applyAlignment="1" applyProtection="1">
      <alignment vertical="center"/>
    </xf>
    <xf numFmtId="0" fontId="24" fillId="3" borderId="15" xfId="0" applyNumberFormat="1" applyFont="1" applyFill="1" applyBorder="1" applyAlignment="1" applyProtection="1">
      <alignment horizontal="center"/>
    </xf>
    <xf numFmtId="165" fontId="16" fillId="0" borderId="3" xfId="0" applyNumberFormat="1" applyFont="1" applyFill="1" applyBorder="1" applyAlignment="1" applyProtection="1">
      <alignment vertical="center" wrapText="1"/>
    </xf>
    <xf numFmtId="3" fontId="14" fillId="4" borderId="21" xfId="0" applyNumberFormat="1" applyFont="1" applyFill="1" applyBorder="1" applyAlignment="1" applyProtection="1">
      <alignment horizontal="right" vertical="center"/>
    </xf>
    <xf numFmtId="3" fontId="14" fillId="0" borderId="22" xfId="0" applyNumberFormat="1" applyFont="1" applyBorder="1" applyAlignment="1" applyProtection="1">
      <alignment vertical="center"/>
    </xf>
    <xf numFmtId="3" fontId="17" fillId="2" borderId="21" xfId="0" applyNumberFormat="1" applyFont="1" applyFill="1" applyBorder="1" applyAlignment="1" applyProtection="1">
      <alignment vertical="center"/>
    </xf>
    <xf numFmtId="3" fontId="14" fillId="4" borderId="21" xfId="0" applyNumberFormat="1" applyFont="1" applyFill="1" applyBorder="1" applyAlignment="1" applyProtection="1">
      <alignment horizontal="center" vertical="center"/>
    </xf>
    <xf numFmtId="3" fontId="14" fillId="4" borderId="4" xfId="0" applyNumberFormat="1" applyFont="1" applyFill="1" applyBorder="1" applyAlignment="1" applyProtection="1">
      <alignment horizontal="center" vertical="center"/>
    </xf>
    <xf numFmtId="3" fontId="16" fillId="0" borderId="22" xfId="0" applyNumberFormat="1" applyFont="1" applyFill="1" applyBorder="1" applyAlignment="1" applyProtection="1">
      <alignment vertical="center" wrapText="1"/>
    </xf>
    <xf numFmtId="3" fontId="16" fillId="0" borderId="7" xfId="0" applyNumberFormat="1" applyFont="1" applyFill="1" applyBorder="1" applyAlignment="1" applyProtection="1">
      <alignment vertical="center" wrapText="1"/>
    </xf>
    <xf numFmtId="3" fontId="16" fillId="0" borderId="23" xfId="0" applyNumberFormat="1" applyFont="1" applyFill="1" applyBorder="1" applyAlignment="1" applyProtection="1">
      <alignment vertical="center" wrapText="1"/>
    </xf>
    <xf numFmtId="3" fontId="16" fillId="0" borderId="24" xfId="0" applyNumberFormat="1" applyFont="1" applyFill="1" applyBorder="1" applyAlignment="1" applyProtection="1">
      <alignment vertical="center" wrapText="1"/>
    </xf>
    <xf numFmtId="165" fontId="14" fillId="0" borderId="2" xfId="0" applyNumberFormat="1" applyFont="1" applyBorder="1" applyAlignment="1" applyProtection="1"/>
    <xf numFmtId="165" fontId="14" fillId="0" borderId="3" xfId="0" applyNumberFormat="1" applyFont="1" applyBorder="1" applyAlignment="1" applyProtection="1"/>
    <xf numFmtId="165" fontId="14" fillId="0" borderId="5" xfId="0" applyNumberFormat="1" applyFont="1" applyBorder="1" applyAlignment="1" applyProtection="1"/>
    <xf numFmtId="165" fontId="16" fillId="0" borderId="13" xfId="0" applyNumberFormat="1" applyFont="1" applyBorder="1" applyAlignment="1" applyProtection="1"/>
    <xf numFmtId="165" fontId="16" fillId="0" borderId="12" xfId="0" applyNumberFormat="1" applyFont="1" applyBorder="1" applyAlignment="1" applyProtection="1"/>
    <xf numFmtId="165" fontId="16" fillId="0" borderId="14" xfId="0" applyNumberFormat="1" applyFont="1" applyBorder="1" applyAlignment="1" applyProtection="1"/>
    <xf numFmtId="165" fontId="16" fillId="0" borderId="19" xfId="0" applyNumberFormat="1" applyFont="1" applyBorder="1" applyAlignment="1" applyProtection="1"/>
    <xf numFmtId="165" fontId="16" fillId="0" borderId="18" xfId="0" applyNumberFormat="1" applyFont="1" applyBorder="1" applyAlignment="1" applyProtection="1"/>
    <xf numFmtId="165" fontId="16" fillId="0" borderId="28" xfId="0" applyNumberFormat="1" applyFont="1" applyFill="1" applyBorder="1" applyAlignment="1" applyProtection="1">
      <alignment vertical="center" wrapText="1"/>
    </xf>
    <xf numFmtId="165" fontId="16" fillId="5" borderId="28" xfId="0" applyNumberFormat="1" applyFont="1" applyFill="1" applyBorder="1" applyAlignment="1" applyProtection="1">
      <alignment vertical="center" wrapText="1"/>
    </xf>
    <xf numFmtId="165" fontId="14" fillId="5" borderId="28" xfId="0" applyNumberFormat="1" applyFont="1" applyFill="1" applyBorder="1" applyAlignment="1" applyProtection="1">
      <alignment vertical="center" wrapText="1"/>
    </xf>
    <xf numFmtId="3" fontId="14" fillId="0" borderId="4" xfId="0" applyNumberFormat="1" applyFont="1" applyFill="1" applyBorder="1" applyAlignment="1" applyProtection="1">
      <alignment vertical="center" wrapText="1"/>
    </xf>
    <xf numFmtId="165" fontId="28" fillId="0" borderId="1" xfId="0" applyNumberFormat="1" applyFont="1" applyFill="1" applyBorder="1" applyAlignment="1" applyProtection="1">
      <alignment vertical="center" wrapText="1"/>
    </xf>
    <xf numFmtId="3" fontId="14" fillId="0" borderId="22" xfId="0" applyNumberFormat="1" applyFont="1" applyFill="1" applyBorder="1" applyAlignment="1" applyProtection="1">
      <alignment vertical="center" wrapText="1"/>
    </xf>
    <xf numFmtId="3" fontId="14" fillId="0" borderId="7" xfId="0" applyNumberFormat="1" applyFont="1" applyFill="1" applyBorder="1" applyAlignment="1" applyProtection="1">
      <alignment vertical="center" wrapText="1"/>
    </xf>
    <xf numFmtId="165" fontId="14" fillId="0" borderId="3" xfId="0" applyNumberFormat="1" applyFont="1" applyFill="1" applyBorder="1" applyAlignment="1" applyProtection="1">
      <alignment vertical="center" wrapText="1"/>
    </xf>
    <xf numFmtId="0" fontId="16" fillId="0" borderId="3" xfId="0" applyNumberFormat="1" applyFont="1" applyFill="1" applyBorder="1" applyAlignment="1" applyProtection="1">
      <alignment horizontal="left" vertical="center" wrapText="1"/>
    </xf>
    <xf numFmtId="3" fontId="14" fillId="4" borderId="8" xfId="0" applyNumberFormat="1" applyFont="1" applyFill="1" applyBorder="1" applyAlignment="1" applyProtection="1">
      <alignment horizontal="right" vertical="center"/>
    </xf>
    <xf numFmtId="3" fontId="16" fillId="0" borderId="22" xfId="0" applyNumberFormat="1" applyFont="1" applyBorder="1" applyAlignment="1" applyProtection="1">
      <alignment vertical="center"/>
    </xf>
    <xf numFmtId="0" fontId="14" fillId="0" borderId="0" xfId="0" applyNumberFormat="1" applyFont="1" applyFill="1" applyBorder="1" applyAlignment="1" applyProtection="1">
      <alignment vertical="top"/>
    </xf>
    <xf numFmtId="3" fontId="14" fillId="0" borderId="12" xfId="0" applyNumberFormat="1" applyFont="1" applyFill="1" applyBorder="1" applyAlignment="1" applyProtection="1">
      <alignment vertical="top"/>
    </xf>
    <xf numFmtId="165" fontId="16" fillId="0" borderId="12" xfId="0" applyNumberFormat="1" applyFont="1" applyFill="1" applyBorder="1" applyAlignment="1" applyProtection="1"/>
    <xf numFmtId="0" fontId="16" fillId="0" borderId="12" xfId="0" applyNumberFormat="1" applyFont="1" applyFill="1" applyBorder="1" applyAlignment="1" applyProtection="1"/>
    <xf numFmtId="165" fontId="16" fillId="0" borderId="14" xfId="0" applyNumberFormat="1" applyFont="1" applyFill="1" applyBorder="1" applyAlignment="1" applyProtection="1"/>
    <xf numFmtId="10" fontId="16" fillId="0" borderId="14" xfId="0" applyNumberFormat="1" applyFont="1" applyBorder="1" applyAlignment="1" applyProtection="1">
      <alignment vertical="top"/>
    </xf>
    <xf numFmtId="0" fontId="16" fillId="0" borderId="0" xfId="0" applyNumberFormat="1" applyFont="1" applyFill="1" applyBorder="1" applyAlignment="1" applyProtection="1"/>
    <xf numFmtId="3" fontId="16" fillId="0" borderId="12" xfId="0" applyNumberFormat="1" applyFont="1" applyFill="1" applyBorder="1" applyAlignment="1" applyProtection="1">
      <alignment vertical="top"/>
    </xf>
    <xf numFmtId="10" fontId="16" fillId="0" borderId="19" xfId="0" applyNumberFormat="1" applyFont="1" applyFill="1" applyBorder="1" applyAlignment="1" applyProtection="1">
      <alignment vertical="top"/>
    </xf>
    <xf numFmtId="0" fontId="16" fillId="0" borderId="3" xfId="0" applyNumberFormat="1" applyFont="1" applyFill="1" applyBorder="1" applyAlignment="1" applyProtection="1">
      <alignment horizontal="left" vertical="center"/>
    </xf>
    <xf numFmtId="0" fontId="14" fillId="6" borderId="9" xfId="0" applyNumberFormat="1" applyFont="1" applyFill="1" applyBorder="1" applyAlignment="1" applyProtection="1">
      <alignment wrapText="1"/>
    </xf>
    <xf numFmtId="10" fontId="14" fillId="6" borderId="18" xfId="0" applyNumberFormat="1" applyFont="1" applyFill="1" applyBorder="1" applyAlignment="1" applyProtection="1">
      <alignment vertical="top"/>
    </xf>
    <xf numFmtId="3" fontId="14" fillId="6" borderId="15" xfId="0" applyNumberFormat="1" applyFont="1" applyFill="1" applyBorder="1" applyAlignment="1" applyProtection="1">
      <alignment vertical="top"/>
    </xf>
    <xf numFmtId="3" fontId="14" fillId="6" borderId="12" xfId="0" applyNumberFormat="1" applyFont="1" applyFill="1" applyBorder="1" applyAlignment="1" applyProtection="1">
      <alignment vertical="top"/>
    </xf>
    <xf numFmtId="0" fontId="16" fillId="6" borderId="12" xfId="0" applyNumberFormat="1" applyFont="1" applyFill="1" applyBorder="1" applyAlignment="1" applyProtection="1"/>
    <xf numFmtId="165" fontId="16" fillId="6" borderId="14" xfId="0" applyNumberFormat="1" applyFont="1" applyFill="1" applyBorder="1" applyAlignment="1" applyProtection="1"/>
    <xf numFmtId="10" fontId="14" fillId="6" borderId="19" xfId="0" applyNumberFormat="1" applyFont="1" applyFill="1" applyBorder="1" applyAlignment="1" applyProtection="1">
      <alignment vertical="top"/>
    </xf>
    <xf numFmtId="3" fontId="14" fillId="6" borderId="13" xfId="0" applyNumberFormat="1" applyFont="1" applyFill="1" applyBorder="1" applyAlignment="1" applyProtection="1">
      <alignment vertical="top"/>
    </xf>
    <xf numFmtId="165" fontId="14" fillId="6" borderId="5" xfId="0" applyNumberFormat="1" applyFont="1" applyFill="1" applyBorder="1" applyAlignment="1" applyProtection="1"/>
    <xf numFmtId="164" fontId="14" fillId="6" borderId="2" xfId="0" applyNumberFormat="1" applyFont="1" applyFill="1" applyBorder="1" applyAlignment="1" applyProtection="1"/>
    <xf numFmtId="165" fontId="16" fillId="6" borderId="13" xfId="0" applyNumberFormat="1" applyFont="1" applyFill="1" applyBorder="1" applyAlignment="1" applyProtection="1"/>
    <xf numFmtId="0" fontId="16" fillId="6" borderId="13" xfId="0" applyNumberFormat="1" applyFont="1" applyFill="1" applyBorder="1" applyAlignment="1" applyProtection="1"/>
    <xf numFmtId="165" fontId="16" fillId="6" borderId="19" xfId="0" applyNumberFormat="1" applyFont="1" applyFill="1" applyBorder="1" applyAlignment="1" applyProtection="1"/>
    <xf numFmtId="0" fontId="14" fillId="6" borderId="29" xfId="0" applyNumberFormat="1" applyFont="1" applyFill="1" applyBorder="1" applyAlignment="1" applyProtection="1"/>
    <xf numFmtId="3" fontId="14" fillId="6" borderId="30" xfId="0" applyNumberFormat="1" applyFont="1" applyFill="1" applyBorder="1" applyAlignment="1" applyProtection="1">
      <alignment vertical="top"/>
    </xf>
    <xf numFmtId="165" fontId="16" fillId="6" borderId="30" xfId="0" applyNumberFormat="1" applyFont="1" applyFill="1" applyBorder="1" applyAlignment="1" applyProtection="1"/>
    <xf numFmtId="0" fontId="16" fillId="6" borderId="30" xfId="0" applyNumberFormat="1" applyFont="1" applyFill="1" applyBorder="1" applyAlignment="1" applyProtection="1"/>
    <xf numFmtId="165" fontId="16" fillId="6" borderId="31" xfId="0" applyNumberFormat="1" applyFont="1" applyFill="1" applyBorder="1" applyAlignment="1" applyProtection="1"/>
    <xf numFmtId="0" fontId="14" fillId="6" borderId="32" xfId="0" applyNumberFormat="1" applyFont="1" applyFill="1" applyBorder="1" applyAlignment="1" applyProtection="1">
      <alignment vertical="top"/>
    </xf>
    <xf numFmtId="3" fontId="14" fillId="6" borderId="33" xfId="0" applyNumberFormat="1" applyFont="1" applyFill="1" applyBorder="1" applyAlignment="1" applyProtection="1">
      <alignment vertical="top"/>
    </xf>
    <xf numFmtId="165" fontId="16" fillId="6" borderId="33" xfId="0" applyNumberFormat="1" applyFont="1" applyFill="1" applyBorder="1" applyAlignment="1" applyProtection="1"/>
    <xf numFmtId="0" fontId="16" fillId="6" borderId="33" xfId="0" applyNumberFormat="1" applyFont="1" applyFill="1" applyBorder="1" applyAlignment="1" applyProtection="1"/>
    <xf numFmtId="165" fontId="16" fillId="6" borderId="34" xfId="0" applyNumberFormat="1" applyFont="1" applyFill="1" applyBorder="1" applyAlignment="1" applyProtection="1"/>
    <xf numFmtId="165" fontId="14" fillId="6" borderId="3" xfId="0" applyNumberFormat="1" applyFont="1" applyFill="1" applyBorder="1" applyAlignment="1" applyProtection="1"/>
    <xf numFmtId="164" fontId="14" fillId="6" borderId="0" xfId="0" applyNumberFormat="1" applyFont="1" applyFill="1" applyBorder="1" applyAlignment="1" applyProtection="1"/>
    <xf numFmtId="165" fontId="16" fillId="6" borderId="12" xfId="0" applyNumberFormat="1" applyFont="1" applyFill="1" applyBorder="1" applyAlignment="1" applyProtection="1"/>
    <xf numFmtId="3" fontId="16" fillId="6" borderId="12" xfId="0" applyNumberFormat="1" applyFont="1" applyFill="1" applyBorder="1" applyAlignment="1" applyProtection="1">
      <alignment vertical="top"/>
    </xf>
    <xf numFmtId="3" fontId="16" fillId="6" borderId="13" xfId="0" applyNumberFormat="1" applyFont="1" applyFill="1" applyBorder="1" applyAlignment="1" applyProtection="1">
      <alignment vertical="top"/>
    </xf>
    <xf numFmtId="165" fontId="14" fillId="6" borderId="30" xfId="0" applyNumberFormat="1" applyFont="1" applyFill="1" applyBorder="1" applyAlignment="1" applyProtection="1"/>
    <xf numFmtId="165" fontId="14" fillId="6" borderId="33" xfId="0" applyNumberFormat="1" applyFont="1" applyFill="1" applyBorder="1" applyAlignment="1" applyProtection="1"/>
    <xf numFmtId="0" fontId="14" fillId="6" borderId="35" xfId="0" applyNumberFormat="1" applyFont="1" applyFill="1" applyBorder="1" applyAlignment="1" applyProtection="1">
      <alignment vertical="center" wrapText="1"/>
    </xf>
    <xf numFmtId="3" fontId="14" fillId="6" borderId="36" xfId="0" applyNumberFormat="1" applyFont="1" applyFill="1" applyBorder="1" applyAlignment="1" applyProtection="1">
      <alignment horizontal="right" vertical="center"/>
    </xf>
    <xf numFmtId="0" fontId="22" fillId="6" borderId="35" xfId="0" applyNumberFormat="1" applyFont="1" applyFill="1" applyBorder="1" applyAlignment="1" applyProtection="1">
      <alignment horizontal="left" vertical="center" wrapText="1"/>
    </xf>
    <xf numFmtId="3" fontId="14" fillId="6" borderId="37" xfId="0" applyNumberFormat="1" applyFont="1" applyFill="1" applyBorder="1" applyAlignment="1" applyProtection="1">
      <alignment vertical="center" wrapText="1"/>
    </xf>
    <xf numFmtId="3" fontId="14" fillId="6" borderId="38" xfId="0" applyNumberFormat="1" applyFont="1" applyFill="1" applyBorder="1" applyAlignment="1" applyProtection="1">
      <alignment vertical="center" wrapText="1"/>
    </xf>
    <xf numFmtId="3" fontId="14" fillId="6" borderId="39" xfId="0" applyNumberFormat="1" applyFont="1" applyFill="1" applyBorder="1" applyAlignment="1" applyProtection="1">
      <alignment vertical="center" wrapText="1"/>
    </xf>
    <xf numFmtId="0" fontId="22" fillId="6" borderId="40" xfId="0" applyNumberFormat="1" applyFont="1" applyFill="1" applyBorder="1" applyAlignment="1" applyProtection="1">
      <alignment horizontal="left" vertical="center" wrapText="1"/>
    </xf>
    <xf numFmtId="3" fontId="14" fillId="6" borderId="41" xfId="0" applyNumberFormat="1" applyFont="1" applyFill="1" applyBorder="1" applyAlignment="1" applyProtection="1">
      <alignment vertical="center" wrapText="1"/>
    </xf>
    <xf numFmtId="3" fontId="14" fillId="6" borderId="42" xfId="0" applyNumberFormat="1" applyFont="1" applyFill="1" applyBorder="1" applyAlignment="1" applyProtection="1">
      <alignment vertical="center" wrapText="1"/>
    </xf>
    <xf numFmtId="3" fontId="14" fillId="6" borderId="43" xfId="0" applyNumberFormat="1" applyFont="1" applyFill="1" applyBorder="1" applyAlignment="1" applyProtection="1">
      <alignment vertical="center" wrapText="1"/>
    </xf>
    <xf numFmtId="165" fontId="28" fillId="6" borderId="40" xfId="0" applyNumberFormat="1" applyFont="1" applyFill="1" applyBorder="1" applyAlignment="1" applyProtection="1">
      <alignment vertical="center" wrapText="1"/>
    </xf>
    <xf numFmtId="0" fontId="22" fillId="6" borderId="3" xfId="0" applyNumberFormat="1" applyFont="1" applyFill="1" applyBorder="1" applyAlignment="1" applyProtection="1">
      <alignment vertical="center"/>
    </xf>
    <xf numFmtId="3" fontId="14" fillId="6" borderId="4" xfId="0" applyNumberFormat="1" applyFont="1" applyFill="1" applyBorder="1" applyAlignment="1" applyProtection="1">
      <alignment vertical="center"/>
    </xf>
    <xf numFmtId="3" fontId="14" fillId="6" borderId="22" xfId="0" applyNumberFormat="1" applyFont="1" applyFill="1" applyBorder="1" applyAlignment="1" applyProtection="1">
      <alignment vertical="center"/>
    </xf>
    <xf numFmtId="3" fontId="14" fillId="6" borderId="7" xfId="0" applyNumberFormat="1" applyFont="1" applyFill="1" applyBorder="1" applyAlignment="1" applyProtection="1">
      <alignment vertical="center"/>
    </xf>
    <xf numFmtId="3" fontId="14" fillId="6" borderId="21" xfId="0" applyNumberFormat="1" applyFont="1" applyFill="1" applyBorder="1" applyAlignment="1" applyProtection="1">
      <alignment vertical="center"/>
    </xf>
    <xf numFmtId="3" fontId="14" fillId="6" borderId="8" xfId="0" applyNumberFormat="1" applyFont="1" applyFill="1" applyBorder="1" applyAlignment="1" applyProtection="1">
      <alignment vertical="center"/>
    </xf>
    <xf numFmtId="165" fontId="16" fillId="4" borderId="14" xfId="0" applyNumberFormat="1" applyFont="1" applyFill="1" applyBorder="1" applyAlignment="1" applyProtection="1"/>
    <xf numFmtId="0" fontId="1" fillId="0" borderId="0" xfId="0" applyNumberFormat="1" applyFont="1" applyFill="1" applyBorder="1" applyAlignment="1" applyProtection="1"/>
    <xf numFmtId="3" fontId="26" fillId="0" borderId="12" xfId="0" applyNumberFormat="1" applyFont="1" applyFill="1" applyBorder="1" applyAlignment="1" applyProtection="1">
      <alignment vertical="top"/>
    </xf>
    <xf numFmtId="3" fontId="14" fillId="4" borderId="44" xfId="0" applyNumberFormat="1" applyFont="1" applyFill="1" applyBorder="1" applyAlignment="1" applyProtection="1">
      <alignment vertical="top"/>
    </xf>
    <xf numFmtId="3" fontId="14" fillId="4" borderId="3" xfId="0" applyNumberFormat="1" applyFont="1" applyFill="1" applyBorder="1" applyAlignment="1" applyProtection="1">
      <alignment vertical="top"/>
    </xf>
    <xf numFmtId="3" fontId="26" fillId="0" borderId="3" xfId="0" applyNumberFormat="1" applyFont="1" applyFill="1" applyBorder="1" applyAlignment="1" applyProtection="1">
      <alignment vertical="top"/>
    </xf>
    <xf numFmtId="0" fontId="16" fillId="0" borderId="1" xfId="0" applyNumberFormat="1" applyFont="1" applyBorder="1" applyAlignment="1" applyProtection="1"/>
    <xf numFmtId="0" fontId="16" fillId="0" borderId="5" xfId="0" applyNumberFormat="1" applyFont="1" applyBorder="1" applyAlignment="1" applyProtection="1"/>
    <xf numFmtId="0" fontId="16" fillId="0" borderId="3" xfId="0" applyNumberFormat="1" applyFont="1" applyBorder="1" applyAlignment="1" applyProtection="1"/>
    <xf numFmtId="3" fontId="14" fillId="6" borderId="3" xfId="0" applyNumberFormat="1" applyFont="1" applyFill="1" applyBorder="1" applyAlignment="1" applyProtection="1">
      <alignment vertical="top"/>
    </xf>
    <xf numFmtId="3" fontId="14" fillId="6" borderId="5" xfId="0" applyNumberFormat="1" applyFont="1" applyFill="1" applyBorder="1" applyAlignment="1" applyProtection="1">
      <alignment vertical="top"/>
    </xf>
    <xf numFmtId="3" fontId="14" fillId="0" borderId="3" xfId="0" applyNumberFormat="1" applyFont="1" applyFill="1" applyBorder="1" applyAlignment="1" applyProtection="1">
      <alignment vertical="top"/>
    </xf>
    <xf numFmtId="3" fontId="14" fillId="6" borderId="45" xfId="0" applyNumberFormat="1" applyFont="1" applyFill="1" applyBorder="1" applyAlignment="1" applyProtection="1">
      <alignment vertical="top"/>
    </xf>
    <xf numFmtId="3" fontId="14" fillId="6" borderId="46" xfId="0" applyNumberFormat="1" applyFont="1" applyFill="1" applyBorder="1" applyAlignment="1" applyProtection="1">
      <alignment vertical="top"/>
    </xf>
    <xf numFmtId="0" fontId="16" fillId="6" borderId="3" xfId="0" applyNumberFormat="1" applyFont="1" applyFill="1" applyBorder="1" applyAlignment="1" applyProtection="1"/>
    <xf numFmtId="0" fontId="16" fillId="6" borderId="5" xfId="0" applyNumberFormat="1" applyFont="1" applyFill="1" applyBorder="1" applyAlignment="1" applyProtection="1"/>
    <xf numFmtId="0" fontId="16" fillId="0" borderId="0" xfId="0" applyNumberFormat="1" applyFont="1" applyBorder="1" applyAlignment="1" applyProtection="1">
      <alignment vertical="center"/>
    </xf>
    <xf numFmtId="0" fontId="14" fillId="6" borderId="51" xfId="0" applyNumberFormat="1" applyFont="1" applyFill="1" applyBorder="1" applyAlignment="1" applyProtection="1">
      <alignment vertical="center"/>
    </xf>
    <xf numFmtId="165" fontId="14" fillId="4" borderId="12" xfId="0" applyNumberFormat="1" applyFont="1" applyFill="1" applyBorder="1" applyAlignment="1" applyProtection="1"/>
    <xf numFmtId="165" fontId="0" fillId="0" borderId="3" xfId="0" applyNumberFormat="1" applyFont="1" applyFill="1" applyBorder="1" applyAlignment="1" applyProtection="1">
      <alignment vertical="center" wrapText="1"/>
    </xf>
    <xf numFmtId="3" fontId="16" fillId="0" borderId="30" xfId="0" applyNumberFormat="1" applyFont="1" applyBorder="1" applyAlignment="1" applyProtection="1">
      <alignment vertical="top"/>
    </xf>
    <xf numFmtId="3" fontId="16" fillId="0" borderId="55" xfId="0" applyNumberFormat="1" applyFont="1" applyBorder="1" applyAlignment="1" applyProtection="1">
      <alignment vertical="top"/>
    </xf>
    <xf numFmtId="3" fontId="14" fillId="6" borderId="54" xfId="0" applyNumberFormat="1" applyFont="1" applyFill="1" applyBorder="1" applyAlignment="1" applyProtection="1">
      <alignment vertical="top"/>
    </xf>
    <xf numFmtId="3" fontId="14" fillId="6" borderId="55" xfId="0" applyNumberFormat="1" applyFont="1" applyFill="1" applyBorder="1" applyAlignment="1" applyProtection="1">
      <alignment vertical="top"/>
    </xf>
    <xf numFmtId="0" fontId="14" fillId="3" borderId="56" xfId="0" applyNumberFormat="1" applyFont="1" applyFill="1" applyBorder="1" applyAlignment="1" applyProtection="1">
      <alignment horizontal="center" vertical="center" textRotation="90"/>
    </xf>
    <xf numFmtId="0" fontId="14" fillId="3" borderId="49" xfId="0" applyNumberFormat="1" applyFont="1" applyFill="1" applyBorder="1" applyAlignment="1" applyProtection="1">
      <alignment horizontal="center" vertical="center"/>
    </xf>
    <xf numFmtId="3" fontId="14" fillId="0" borderId="30" xfId="0" applyNumberFormat="1" applyFont="1" applyBorder="1" applyAlignment="1" applyProtection="1">
      <alignment vertical="top"/>
    </xf>
    <xf numFmtId="3" fontId="14" fillId="0" borderId="30" xfId="0" applyNumberFormat="1" applyFont="1" applyFill="1" applyBorder="1" applyAlignment="1" applyProtection="1">
      <alignment vertical="top"/>
    </xf>
    <xf numFmtId="3" fontId="14" fillId="0" borderId="51" xfId="0" applyNumberFormat="1" applyFont="1" applyBorder="1" applyAlignment="1" applyProtection="1">
      <alignment vertical="top"/>
    </xf>
    <xf numFmtId="3" fontId="14" fillId="0" borderId="54" xfId="0" applyNumberFormat="1" applyFont="1" applyBorder="1" applyAlignment="1" applyProtection="1">
      <alignment vertical="top"/>
    </xf>
    <xf numFmtId="3" fontId="16" fillId="0" borderId="51" xfId="0" applyNumberFormat="1" applyFont="1" applyBorder="1" applyAlignment="1" applyProtection="1">
      <alignment vertical="top"/>
    </xf>
    <xf numFmtId="3" fontId="16" fillId="0" borderId="57" xfId="0" applyNumberFormat="1" applyFont="1" applyBorder="1" applyAlignment="1" applyProtection="1">
      <alignment vertical="top"/>
    </xf>
    <xf numFmtId="3" fontId="16" fillId="0" borderId="58" xfId="0" applyNumberFormat="1" applyFont="1" applyBorder="1" applyAlignment="1" applyProtection="1">
      <alignment vertical="top"/>
    </xf>
    <xf numFmtId="3" fontId="0" fillId="0" borderId="4" xfId="0" applyNumberFormat="1" applyFont="1" applyFill="1" applyBorder="1" applyAlignment="1" applyProtection="1">
      <alignment horizontal="right" vertical="center"/>
    </xf>
    <xf numFmtId="3" fontId="0" fillId="0" borderId="4" xfId="0" applyNumberFormat="1" applyFont="1" applyBorder="1" applyAlignment="1" applyProtection="1">
      <alignment vertical="center"/>
    </xf>
    <xf numFmtId="3" fontId="0" fillId="0" borderId="14" xfId="0" applyNumberFormat="1" applyFont="1" applyFill="1" applyBorder="1" applyAlignment="1" applyProtection="1">
      <alignment vertical="center" wrapText="1"/>
    </xf>
    <xf numFmtId="3" fontId="0" fillId="0" borderId="19" xfId="0" applyNumberFormat="1" applyFont="1" applyFill="1" applyBorder="1" applyAlignment="1" applyProtection="1">
      <alignment vertical="center" wrapText="1"/>
    </xf>
    <xf numFmtId="3" fontId="13" fillId="0" borderId="22" xfId="0" applyNumberFormat="1" applyFont="1" applyBorder="1" applyAlignment="1" applyProtection="1">
      <alignment vertical="center"/>
    </xf>
    <xf numFmtId="3" fontId="14" fillId="0" borderId="4" xfId="0" applyNumberFormat="1" applyFont="1" applyBorder="1" applyAlignment="1" applyProtection="1">
      <alignment vertical="center"/>
    </xf>
    <xf numFmtId="3" fontId="14" fillId="0" borderId="20" xfId="0" applyNumberFormat="1" applyFont="1" applyBorder="1" applyAlignment="1" applyProtection="1">
      <alignment vertical="center"/>
    </xf>
    <xf numFmtId="3" fontId="14" fillId="0" borderId="12" xfId="0" applyNumberFormat="1" applyFont="1" applyBorder="1" applyAlignment="1" applyProtection="1">
      <alignment horizontal="right" vertical="center"/>
    </xf>
    <xf numFmtId="3" fontId="14" fillId="0" borderId="13" xfId="0" applyNumberFormat="1" applyFont="1" applyBorder="1" applyAlignment="1" applyProtection="1">
      <alignment horizontal="right" vertical="center"/>
    </xf>
    <xf numFmtId="3" fontId="14" fillId="0" borderId="15" xfId="0" applyNumberFormat="1" applyFont="1" applyBorder="1" applyAlignment="1" applyProtection="1">
      <alignment horizontal="right" vertical="center"/>
    </xf>
    <xf numFmtId="165" fontId="27" fillId="0" borderId="26" xfId="0" applyNumberFormat="1" applyFont="1" applyFill="1" applyBorder="1" applyAlignment="1" applyProtection="1">
      <alignment vertical="center" wrapText="1"/>
    </xf>
    <xf numFmtId="3" fontId="0" fillId="0" borderId="14" xfId="0" applyNumberFormat="1" applyFont="1" applyFill="1" applyBorder="1" applyAlignment="1" applyProtection="1">
      <alignment horizontal="center" vertical="center"/>
    </xf>
    <xf numFmtId="3" fontId="16" fillId="0" borderId="7" xfId="0" applyNumberFormat="1" applyFont="1" applyBorder="1" applyAlignment="1" applyProtection="1">
      <alignment vertical="center"/>
    </xf>
    <xf numFmtId="3" fontId="16" fillId="0" borderId="33" xfId="0" applyNumberFormat="1" applyFont="1" applyFill="1" applyBorder="1" applyAlignment="1" applyProtection="1">
      <alignment vertical="top"/>
    </xf>
    <xf numFmtId="3" fontId="16" fillId="0" borderId="59" xfId="0" applyNumberFormat="1" applyFont="1" applyBorder="1" applyAlignment="1" applyProtection="1">
      <alignment vertical="top"/>
    </xf>
    <xf numFmtId="3" fontId="16" fillId="0" borderId="60" xfId="0" applyNumberFormat="1" applyFont="1" applyBorder="1" applyAlignment="1" applyProtection="1">
      <alignment vertical="top"/>
    </xf>
    <xf numFmtId="3" fontId="16" fillId="0" borderId="61" xfId="0" applyNumberFormat="1" applyFont="1" applyBorder="1" applyAlignment="1" applyProtection="1">
      <alignment vertical="top"/>
    </xf>
    <xf numFmtId="3" fontId="16" fillId="0" borderId="59" xfId="0" applyNumberFormat="1" applyFont="1" applyFill="1" applyBorder="1" applyAlignment="1" applyProtection="1">
      <alignment vertical="top"/>
    </xf>
    <xf numFmtId="0" fontId="16" fillId="0" borderId="59" xfId="0" applyNumberFormat="1" applyFont="1" applyBorder="1" applyAlignment="1" applyProtection="1">
      <alignment vertical="top"/>
    </xf>
    <xf numFmtId="3" fontId="16" fillId="0" borderId="63" xfId="0" applyNumberFormat="1" applyFont="1" applyBorder="1" applyAlignment="1" applyProtection="1">
      <alignment vertical="top"/>
    </xf>
    <xf numFmtId="0" fontId="16" fillId="0" borderId="61" xfId="0" applyNumberFormat="1" applyFont="1" applyBorder="1" applyAlignment="1" applyProtection="1">
      <alignment vertical="top"/>
    </xf>
    <xf numFmtId="9" fontId="28" fillId="4" borderId="0" xfId="1" applyFont="1" applyFill="1" applyBorder="1" applyAlignment="1" applyProtection="1"/>
    <xf numFmtId="9" fontId="27" fillId="2" borderId="14" xfId="1" applyFont="1" applyFill="1" applyBorder="1" applyAlignment="1" applyProtection="1">
      <protection hidden="1"/>
    </xf>
    <xf numFmtId="9" fontId="27" fillId="0" borderId="19" xfId="1" applyFont="1" applyBorder="1" applyAlignment="1" applyProtection="1"/>
    <xf numFmtId="9" fontId="28" fillId="6" borderId="18" xfId="1" applyFont="1" applyFill="1" applyBorder="1" applyAlignment="1" applyProtection="1">
      <protection hidden="1"/>
    </xf>
    <xf numFmtId="9" fontId="16" fillId="6" borderId="19" xfId="1" applyFont="1" applyFill="1" applyBorder="1" applyAlignment="1" applyProtection="1"/>
    <xf numFmtId="9" fontId="0" fillId="4" borderId="12" xfId="1" applyFont="1" applyFill="1" applyBorder="1" applyAlignment="1" applyProtection="1"/>
    <xf numFmtId="9" fontId="0" fillId="0" borderId="12" xfId="1" applyFont="1" applyFill="1" applyBorder="1" applyAlignment="1" applyProtection="1"/>
    <xf numFmtId="9" fontId="0" fillId="0" borderId="15" xfId="1" applyFont="1" applyBorder="1" applyAlignment="1" applyProtection="1"/>
    <xf numFmtId="9" fontId="0" fillId="0" borderId="13" xfId="1" applyFont="1" applyBorder="1" applyAlignment="1" applyProtection="1"/>
    <xf numFmtId="9" fontId="27" fillId="0" borderId="0" xfId="1" applyFont="1" applyBorder="1" applyAlignment="1" applyProtection="1"/>
    <xf numFmtId="9" fontId="0" fillId="0" borderId="12" xfId="1" applyFont="1" applyBorder="1" applyAlignment="1" applyProtection="1"/>
    <xf numFmtId="9" fontId="13" fillId="0" borderId="0" xfId="1" applyFont="1" applyBorder="1" applyAlignment="1" applyProtection="1"/>
    <xf numFmtId="9" fontId="16" fillId="6" borderId="13" xfId="1" applyFont="1" applyFill="1" applyBorder="1" applyAlignment="1" applyProtection="1"/>
    <xf numFmtId="9" fontId="0" fillId="0" borderId="0" xfId="1" applyFont="1" applyBorder="1" applyAlignment="1" applyProtection="1"/>
    <xf numFmtId="9" fontId="13" fillId="6" borderId="18" xfId="1" applyFont="1" applyFill="1" applyBorder="1" applyAlignment="1" applyProtection="1">
      <protection hidden="1"/>
    </xf>
    <xf numFmtId="9" fontId="0" fillId="6" borderId="13" xfId="1" applyFont="1" applyFill="1" applyBorder="1" applyAlignment="1" applyProtection="1"/>
    <xf numFmtId="9" fontId="28" fillId="4" borderId="3" xfId="1" applyFont="1" applyFill="1" applyBorder="1" applyAlignment="1" applyProtection="1"/>
    <xf numFmtId="9" fontId="28" fillId="4" borderId="52" xfId="1" applyFont="1" applyFill="1" applyBorder="1" applyAlignment="1" applyProtection="1"/>
    <xf numFmtId="9" fontId="27" fillId="0" borderId="47" xfId="1" applyFont="1" applyFill="1" applyBorder="1" applyAlignment="1" applyProtection="1"/>
    <xf numFmtId="9" fontId="27" fillId="2" borderId="15" xfId="1" applyFont="1" applyFill="1" applyBorder="1" applyAlignment="1" applyProtection="1">
      <protection hidden="1"/>
    </xf>
    <xf numFmtId="9" fontId="16" fillId="2" borderId="50" xfId="1" applyFont="1" applyFill="1" applyBorder="1" applyAlignment="1" applyProtection="1">
      <protection hidden="1"/>
    </xf>
    <xf numFmtId="9" fontId="16" fillId="2" borderId="49" xfId="1" applyFont="1" applyFill="1" applyBorder="1" applyAlignment="1" applyProtection="1">
      <protection hidden="1"/>
    </xf>
    <xf numFmtId="9" fontId="16" fillId="2" borderId="48" xfId="1" applyFont="1" applyFill="1" applyBorder="1" applyAlignment="1" applyProtection="1">
      <protection hidden="1"/>
    </xf>
    <xf numFmtId="9" fontId="0" fillId="2" borderId="15" xfId="1" applyFont="1" applyFill="1" applyBorder="1" applyAlignment="1" applyProtection="1">
      <protection hidden="1"/>
    </xf>
    <xf numFmtId="9" fontId="16" fillId="2" borderId="47" xfId="1" applyFont="1" applyFill="1" applyBorder="1" applyAlignment="1" applyProtection="1">
      <protection hidden="1"/>
    </xf>
    <xf numFmtId="9" fontId="16" fillId="2" borderId="50" xfId="1" applyFont="1" applyFill="1" applyBorder="1" applyAlignment="1" applyProtection="1"/>
    <xf numFmtId="9" fontId="14" fillId="6" borderId="15" xfId="1" applyFont="1" applyFill="1" applyBorder="1" applyAlignment="1" applyProtection="1">
      <alignment vertical="top"/>
    </xf>
    <xf numFmtId="9" fontId="14" fillId="6" borderId="50" xfId="1" applyFont="1" applyFill="1" applyBorder="1" applyAlignment="1" applyProtection="1"/>
    <xf numFmtId="9" fontId="0" fillId="0" borderId="49" xfId="1" applyFont="1" applyFill="1" applyBorder="1" applyAlignment="1" applyProtection="1">
      <protection hidden="1"/>
    </xf>
    <xf numFmtId="9" fontId="14" fillId="0" borderId="47" xfId="1" applyFont="1" applyFill="1" applyBorder="1" applyAlignment="1" applyProtection="1"/>
    <xf numFmtId="9" fontId="28" fillId="5" borderId="49" xfId="1" applyFont="1" applyFill="1" applyBorder="1" applyAlignment="1" applyProtection="1">
      <protection hidden="1"/>
    </xf>
    <xf numFmtId="9" fontId="14" fillId="0" borderId="47" xfId="1" applyFont="1" applyBorder="1" applyAlignment="1" applyProtection="1"/>
    <xf numFmtId="9" fontId="14" fillId="0" borderId="50" xfId="1" applyFont="1" applyBorder="1" applyAlignment="1" applyProtection="1"/>
    <xf numFmtId="9" fontId="14" fillId="6" borderId="47" xfId="1" applyFont="1" applyFill="1" applyBorder="1" applyAlignment="1" applyProtection="1"/>
    <xf numFmtId="9" fontId="0" fillId="2" borderId="14" xfId="1" applyFont="1" applyFill="1" applyBorder="1" applyAlignment="1" applyProtection="1">
      <protection hidden="1"/>
    </xf>
    <xf numFmtId="9" fontId="16" fillId="0" borderId="0" xfId="1" applyFont="1" applyFill="1" applyBorder="1" applyAlignment="1" applyProtection="1"/>
    <xf numFmtId="9" fontId="0" fillId="2" borderId="18" xfId="1" applyFont="1" applyFill="1" applyBorder="1" applyAlignment="1" applyProtection="1">
      <protection hidden="1"/>
    </xf>
    <xf numFmtId="9" fontId="0" fillId="2" borderId="2" xfId="1" applyFont="1" applyFill="1" applyBorder="1" applyAlignment="1" applyProtection="1">
      <protection hidden="1"/>
    </xf>
    <xf numFmtId="9" fontId="0" fillId="2" borderId="19" xfId="1" applyFont="1" applyFill="1" applyBorder="1" applyAlignment="1" applyProtection="1">
      <protection hidden="1"/>
    </xf>
    <xf numFmtId="9" fontId="27" fillId="2" borderId="18" xfId="1" applyFont="1" applyFill="1" applyBorder="1" applyAlignment="1" applyProtection="1">
      <protection hidden="1"/>
    </xf>
    <xf numFmtId="9" fontId="0" fillId="2" borderId="0" xfId="1" applyFont="1" applyFill="1" applyBorder="1" applyAlignment="1" applyProtection="1">
      <protection hidden="1"/>
    </xf>
    <xf numFmtId="9" fontId="27" fillId="2" borderId="9" xfId="1" applyFont="1" applyFill="1" applyBorder="1" applyAlignment="1" applyProtection="1">
      <protection hidden="1"/>
    </xf>
    <xf numFmtId="9" fontId="0" fillId="2" borderId="2" xfId="1" applyFont="1" applyFill="1" applyBorder="1" applyAlignment="1" applyProtection="1"/>
    <xf numFmtId="9" fontId="14" fillId="0" borderId="0" xfId="1" applyFont="1" applyFill="1" applyBorder="1" applyAlignment="1" applyProtection="1"/>
    <xf numFmtId="9" fontId="28" fillId="5" borderId="18" xfId="1" applyFont="1" applyFill="1" applyBorder="1" applyAlignment="1" applyProtection="1">
      <protection hidden="1"/>
    </xf>
    <xf numFmtId="9" fontId="14" fillId="4" borderId="12" xfId="1" applyFont="1" applyFill="1" applyBorder="1" applyAlignment="1" applyProtection="1"/>
    <xf numFmtId="9" fontId="16" fillId="2" borderId="2" xfId="1" applyFont="1" applyFill="1" applyBorder="1" applyAlignment="1" applyProtection="1">
      <protection hidden="1"/>
    </xf>
    <xf numFmtId="9" fontId="16" fillId="2" borderId="0" xfId="1" applyFont="1" applyFill="1" applyBorder="1" applyAlignment="1" applyProtection="1">
      <protection hidden="1"/>
    </xf>
    <xf numFmtId="9" fontId="16" fillId="2" borderId="14" xfId="1" applyFont="1" applyFill="1" applyBorder="1" applyAlignment="1" applyProtection="1">
      <protection hidden="1"/>
    </xf>
    <xf numFmtId="9" fontId="16" fillId="2" borderId="2" xfId="1" applyFont="1" applyFill="1" applyBorder="1" applyAlignment="1" applyProtection="1"/>
    <xf numFmtId="9" fontId="14" fillId="6" borderId="2" xfId="1" applyFont="1" applyFill="1" applyBorder="1" applyAlignment="1" applyProtection="1"/>
    <xf numFmtId="9" fontId="28" fillId="5" borderId="15" xfId="1" applyFont="1" applyFill="1" applyBorder="1" applyAlignment="1" applyProtection="1">
      <protection hidden="1"/>
    </xf>
    <xf numFmtId="9" fontId="13" fillId="4" borderId="12" xfId="1" applyFont="1" applyFill="1" applyBorder="1" applyAlignment="1" applyProtection="1"/>
    <xf numFmtId="9" fontId="0" fillId="0" borderId="3" xfId="1" applyFont="1" applyFill="1" applyBorder="1" applyAlignment="1" applyProtection="1"/>
    <xf numFmtId="9" fontId="0" fillId="2" borderId="62" xfId="1" applyFont="1" applyFill="1" applyBorder="1" applyAlignment="1" applyProtection="1">
      <protection hidden="1"/>
    </xf>
    <xf numFmtId="9" fontId="0" fillId="2" borderId="3" xfId="1" applyFont="1" applyFill="1" applyBorder="1" applyAlignment="1" applyProtection="1">
      <protection hidden="1"/>
    </xf>
    <xf numFmtId="9" fontId="0" fillId="2" borderId="5" xfId="1" applyFont="1" applyFill="1" applyBorder="1" applyAlignment="1" applyProtection="1">
      <protection hidden="1"/>
    </xf>
    <xf numFmtId="9" fontId="0" fillId="2" borderId="5" xfId="1" applyFont="1" applyFill="1" applyBorder="1" applyAlignment="1" applyProtection="1"/>
    <xf numFmtId="9" fontId="28" fillId="6" borderId="15" xfId="1" applyFont="1" applyFill="1" applyBorder="1" applyAlignment="1" applyProtection="1">
      <protection hidden="1"/>
    </xf>
    <xf numFmtId="9" fontId="14" fillId="0" borderId="3" xfId="1" applyFont="1" applyFill="1" applyBorder="1" applyAlignment="1" applyProtection="1"/>
    <xf numFmtId="9" fontId="14" fillId="6" borderId="5" xfId="1" applyFont="1" applyFill="1" applyBorder="1" applyAlignment="1" applyProtection="1"/>
    <xf numFmtId="9" fontId="13" fillId="4" borderId="12" xfId="1" applyFont="1" applyFill="1" applyBorder="1" applyAlignment="1" applyProtection="1">
      <protection hidden="1"/>
    </xf>
    <xf numFmtId="9" fontId="0" fillId="0" borderId="0" xfId="1" applyFont="1" applyFill="1" applyBorder="1" applyAlignment="1" applyProtection="1">
      <protection hidden="1"/>
    </xf>
    <xf numFmtId="9" fontId="27" fillId="2" borderId="2" xfId="1" applyFont="1" applyFill="1" applyBorder="1" applyAlignment="1" applyProtection="1">
      <protection hidden="1"/>
    </xf>
    <xf numFmtId="9" fontId="28" fillId="6" borderId="9" xfId="1" applyFont="1" applyFill="1" applyBorder="1" applyAlignment="1" applyProtection="1">
      <protection hidden="1"/>
    </xf>
    <xf numFmtId="9" fontId="27" fillId="0" borderId="0" xfId="1" applyFont="1" applyFill="1" applyBorder="1" applyAlignment="1" applyProtection="1"/>
    <xf numFmtId="9" fontId="14" fillId="6" borderId="32" xfId="1" applyFont="1" applyFill="1" applyBorder="1" applyAlignment="1" applyProtection="1"/>
    <xf numFmtId="9" fontId="27" fillId="2" borderId="33" xfId="1" applyFont="1" applyFill="1" applyBorder="1" applyAlignment="1" applyProtection="1">
      <protection hidden="1"/>
    </xf>
    <xf numFmtId="9" fontId="28" fillId="0" borderId="2" xfId="1" applyFont="1" applyBorder="1" applyAlignment="1" applyProtection="1"/>
    <xf numFmtId="9" fontId="28" fillId="6" borderId="2" xfId="1" applyFont="1" applyFill="1" applyBorder="1" applyAlignment="1" applyProtection="1"/>
    <xf numFmtId="9" fontId="16" fillId="0" borderId="14" xfId="0" applyNumberFormat="1" applyFont="1" applyBorder="1" applyAlignment="1" applyProtection="1">
      <alignment vertical="top"/>
    </xf>
    <xf numFmtId="9" fontId="16" fillId="0" borderId="13" xfId="0" applyNumberFormat="1" applyFont="1" applyBorder="1" applyAlignment="1" applyProtection="1">
      <alignment vertical="top"/>
    </xf>
    <xf numFmtId="9" fontId="16" fillId="0" borderId="18" xfId="1" applyFont="1" applyBorder="1" applyAlignment="1" applyProtection="1">
      <alignment vertical="top"/>
    </xf>
    <xf numFmtId="9" fontId="16" fillId="0" borderId="19" xfId="1" applyFont="1" applyBorder="1" applyAlignment="1" applyProtection="1">
      <alignment vertical="top"/>
    </xf>
    <xf numFmtId="165" fontId="16" fillId="0" borderId="18" xfId="0" applyNumberFormat="1" applyFont="1" applyBorder="1" applyAlignment="1" applyProtection="1">
      <alignment vertical="top"/>
    </xf>
    <xf numFmtId="165" fontId="16" fillId="0" borderId="19" xfId="0" applyNumberFormat="1" applyFont="1" applyBorder="1" applyAlignment="1" applyProtection="1">
      <alignment vertical="top"/>
    </xf>
    <xf numFmtId="165" fontId="14" fillId="6" borderId="18" xfId="0" applyNumberFormat="1" applyFont="1" applyFill="1" applyBorder="1" applyAlignment="1" applyProtection="1">
      <alignment vertical="top"/>
    </xf>
    <xf numFmtId="9" fontId="14" fillId="6" borderId="19" xfId="1" applyFont="1" applyFill="1" applyBorder="1" applyAlignment="1" applyProtection="1">
      <alignment vertical="top"/>
    </xf>
    <xf numFmtId="9" fontId="28" fillId="4" borderId="2" xfId="0" applyNumberFormat="1" applyFont="1" applyFill="1" applyBorder="1" applyAlignment="1" applyProtection="1">
      <alignment vertical="center"/>
    </xf>
    <xf numFmtId="9" fontId="28" fillId="6" borderId="27" xfId="0" applyNumberFormat="1" applyFont="1" applyFill="1" applyBorder="1" applyAlignment="1" applyProtection="1">
      <alignment vertical="center"/>
    </xf>
    <xf numFmtId="9" fontId="28" fillId="0" borderId="18" xfId="0" applyNumberFormat="1" applyFont="1" applyFill="1" applyBorder="1" applyAlignment="1" applyProtection="1">
      <alignment vertical="center"/>
    </xf>
    <xf numFmtId="9" fontId="28" fillId="0" borderId="19" xfId="0" applyNumberFormat="1" applyFont="1" applyFill="1" applyBorder="1" applyAlignment="1" applyProtection="1">
      <alignment vertical="center"/>
    </xf>
    <xf numFmtId="9" fontId="28" fillId="4" borderId="3" xfId="1" applyFont="1" applyFill="1" applyBorder="1" applyAlignment="1" applyProtection="1">
      <alignment vertical="center"/>
    </xf>
    <xf numFmtId="9" fontId="27" fillId="0" borderId="3" xfId="1" applyFont="1" applyFill="1" applyBorder="1" applyAlignment="1" applyProtection="1">
      <alignment vertical="center" wrapText="1"/>
    </xf>
    <xf numFmtId="9" fontId="16" fillId="0" borderId="3" xfId="1" applyFont="1" applyFill="1" applyBorder="1" applyAlignment="1" applyProtection="1">
      <alignment vertical="center" wrapText="1"/>
    </xf>
    <xf numFmtId="9" fontId="28" fillId="5" borderId="28" xfId="1" applyFont="1" applyFill="1" applyBorder="1" applyAlignment="1" applyProtection="1">
      <alignment vertical="center" wrapText="1"/>
    </xf>
    <xf numFmtId="9" fontId="13" fillId="6" borderId="35" xfId="0" applyNumberFormat="1" applyFont="1" applyFill="1" applyBorder="1" applyAlignment="1" applyProtection="1">
      <alignment vertical="center" wrapText="1"/>
    </xf>
    <xf numFmtId="9" fontId="28" fillId="8" borderId="35" xfId="0" applyNumberFormat="1" applyFont="1" applyFill="1" applyBorder="1" applyAlignment="1" applyProtection="1">
      <alignment vertical="center" wrapText="1"/>
    </xf>
    <xf numFmtId="9" fontId="28" fillId="6" borderId="35" xfId="0" applyNumberFormat="1" applyFont="1" applyFill="1" applyBorder="1" applyAlignment="1" applyProtection="1">
      <alignment vertical="center" wrapText="1"/>
    </xf>
    <xf numFmtId="9" fontId="28" fillId="6" borderId="3" xfId="0" applyNumberFormat="1" applyFont="1" applyFill="1" applyBorder="1" applyAlignment="1" applyProtection="1">
      <alignment vertical="center"/>
    </xf>
    <xf numFmtId="9" fontId="28" fillId="2" borderId="1" xfId="0" applyNumberFormat="1" applyFont="1" applyFill="1" applyBorder="1" applyAlignment="1" applyProtection="1">
      <alignment vertical="center"/>
    </xf>
    <xf numFmtId="9" fontId="28" fillId="2" borderId="1" xfId="1" applyFont="1" applyFill="1" applyBorder="1" applyAlignment="1" applyProtection="1">
      <alignment vertical="center"/>
    </xf>
    <xf numFmtId="9" fontId="27" fillId="0" borderId="26" xfId="1" applyFont="1" applyBorder="1" applyAlignment="1" applyProtection="1">
      <alignment vertical="center"/>
    </xf>
    <xf numFmtId="9" fontId="0" fillId="0" borderId="26" xfId="1" applyFont="1" applyBorder="1" applyAlignment="1" applyProtection="1">
      <alignment vertical="center"/>
    </xf>
    <xf numFmtId="9" fontId="27" fillId="0" borderId="25" xfId="1" applyFont="1" applyBorder="1" applyAlignment="1" applyProtection="1">
      <alignment vertical="center"/>
    </xf>
    <xf numFmtId="9" fontId="13" fillId="6" borderId="35" xfId="1" applyFont="1" applyFill="1" applyBorder="1" applyAlignment="1" applyProtection="1">
      <alignment vertical="center" wrapText="1"/>
    </xf>
    <xf numFmtId="9" fontId="28" fillId="0" borderId="0" xfId="0" applyNumberFormat="1" applyFont="1" applyFill="1" applyBorder="1" applyAlignment="1" applyProtection="1">
      <alignment vertical="center" wrapText="1"/>
    </xf>
    <xf numFmtId="9" fontId="13" fillId="0" borderId="0" xfId="0" applyNumberFormat="1" applyFont="1" applyFill="1" applyBorder="1" applyAlignment="1" applyProtection="1">
      <alignment vertical="center" wrapText="1"/>
    </xf>
    <xf numFmtId="9" fontId="28" fillId="8" borderId="27" xfId="0" applyNumberFormat="1" applyFont="1" applyFill="1" applyBorder="1" applyAlignment="1" applyProtection="1">
      <alignment vertical="center" wrapText="1"/>
    </xf>
    <xf numFmtId="9" fontId="28" fillId="6" borderId="27" xfId="0" applyNumberFormat="1" applyFont="1" applyFill="1" applyBorder="1" applyAlignment="1" applyProtection="1">
      <alignment vertical="center" wrapText="1"/>
    </xf>
    <xf numFmtId="9" fontId="28" fillId="6" borderId="53" xfId="0" applyNumberFormat="1" applyFont="1" applyFill="1" applyBorder="1" applyAlignment="1" applyProtection="1">
      <alignment vertical="center"/>
    </xf>
    <xf numFmtId="9" fontId="28" fillId="2" borderId="9" xfId="0" applyNumberFormat="1" applyFont="1" applyFill="1" applyBorder="1" applyAlignment="1" applyProtection="1">
      <alignment vertical="center"/>
    </xf>
    <xf numFmtId="9" fontId="27" fillId="0" borderId="26" xfId="0" applyNumberFormat="1" applyFont="1" applyFill="1" applyBorder="1" applyAlignment="1" applyProtection="1">
      <alignment vertical="center" wrapText="1"/>
    </xf>
    <xf numFmtId="9" fontId="28" fillId="0" borderId="14" xfId="0" applyNumberFormat="1" applyFont="1" applyFill="1" applyBorder="1" applyAlignment="1" applyProtection="1">
      <alignment vertical="center"/>
    </xf>
    <xf numFmtId="9" fontId="29" fillId="0" borderId="0" xfId="1" applyFont="1" applyBorder="1" applyAlignment="1" applyProtection="1"/>
    <xf numFmtId="9" fontId="29" fillId="2" borderId="18" xfId="1" applyFont="1" applyFill="1" applyBorder="1" applyAlignment="1" applyProtection="1">
      <protection hidden="1"/>
    </xf>
    <xf numFmtId="3" fontId="16" fillId="0" borderId="30" xfId="0" applyNumberFormat="1" applyFont="1" applyFill="1" applyBorder="1" applyAlignment="1" applyProtection="1">
      <alignment vertical="top"/>
    </xf>
    <xf numFmtId="3" fontId="16" fillId="0" borderId="57" xfId="0" applyNumberFormat="1" applyFont="1" applyFill="1" applyBorder="1" applyAlignment="1" applyProtection="1">
      <alignment vertical="top"/>
    </xf>
    <xf numFmtId="0" fontId="30" fillId="0" borderId="0" xfId="0" applyFont="1"/>
    <xf numFmtId="9" fontId="28" fillId="0" borderId="3" xfId="1" applyFont="1" applyFill="1" applyBorder="1" applyAlignment="1" applyProtection="1">
      <alignment vertical="center" wrapText="1"/>
    </xf>
    <xf numFmtId="165" fontId="28" fillId="0" borderId="3" xfId="0" applyNumberFormat="1" applyFont="1" applyFill="1" applyBorder="1" applyAlignment="1" applyProtection="1">
      <alignment vertical="center" wrapText="1"/>
    </xf>
    <xf numFmtId="3" fontId="16" fillId="0" borderId="4" xfId="0" applyNumberFormat="1" applyFont="1" applyFill="1" applyBorder="1" applyAlignment="1" applyProtection="1">
      <alignment vertical="center" wrapText="1"/>
    </xf>
    <xf numFmtId="9" fontId="29" fillId="0" borderId="26" xfId="1" applyFont="1" applyBorder="1" applyAlignment="1" applyProtection="1">
      <alignment vertical="center"/>
    </xf>
    <xf numFmtId="9" fontId="28" fillId="4" borderId="3" xfId="1" applyFont="1" applyFill="1" applyBorder="1" applyAlignment="1" applyProtection="1">
      <alignment horizontal="right" vertical="center"/>
    </xf>
    <xf numFmtId="9" fontId="29" fillId="0" borderId="3" xfId="1" applyFont="1" applyFill="1" applyBorder="1" applyAlignment="1" applyProtection="1">
      <alignment vertical="center" wrapText="1"/>
    </xf>
    <xf numFmtId="9" fontId="28" fillId="6" borderId="28" xfId="1" applyFont="1" applyFill="1" applyBorder="1" applyAlignment="1" applyProtection="1">
      <alignment vertical="center"/>
    </xf>
    <xf numFmtId="9" fontId="28" fillId="4" borderId="3" xfId="0" applyNumberFormat="1" applyFont="1" applyFill="1" applyBorder="1" applyAlignment="1" applyProtection="1">
      <alignment horizontal="right" vertical="center"/>
    </xf>
    <xf numFmtId="9" fontId="27" fillId="7" borderId="3" xfId="0" applyNumberFormat="1" applyFont="1" applyFill="1" applyBorder="1" applyAlignment="1" applyProtection="1">
      <alignment horizontal="right" vertical="center"/>
    </xf>
    <xf numFmtId="0" fontId="30" fillId="0" borderId="0" xfId="0" applyFont="1" applyFill="1" applyBorder="1" applyAlignment="1">
      <alignment horizontal="right" vertical="center" wrapText="1"/>
    </xf>
    <xf numFmtId="0" fontId="19" fillId="0" borderId="0" xfId="0" applyNumberFormat="1" applyFont="1" applyBorder="1" applyAlignment="1" applyProtection="1">
      <alignment vertical="center"/>
    </xf>
    <xf numFmtId="0" fontId="14" fillId="3" borderId="5" xfId="0" applyNumberFormat="1" applyFont="1" applyFill="1" applyBorder="1" applyAlignment="1" applyProtection="1">
      <alignment horizontal="center" vertical="center"/>
    </xf>
    <xf numFmtId="0" fontId="14" fillId="3" borderId="2" xfId="0" applyNumberFormat="1" applyFont="1" applyFill="1" applyBorder="1" applyAlignment="1" applyProtection="1">
      <alignment horizontal="center" vertical="center" wrapText="1"/>
    </xf>
    <xf numFmtId="0" fontId="14" fillId="3" borderId="5" xfId="0" applyNumberFormat="1" applyFont="1" applyFill="1" applyBorder="1" applyAlignment="1" applyProtection="1">
      <alignment horizontal="center" vertical="center" wrapText="1"/>
    </xf>
    <xf numFmtId="0" fontId="21" fillId="3" borderId="19" xfId="0" applyNumberFormat="1" applyFont="1" applyFill="1" applyBorder="1" applyAlignment="1" applyProtection="1">
      <alignment horizontal="center" vertical="center"/>
    </xf>
    <xf numFmtId="0" fontId="14" fillId="3" borderId="3" xfId="0" applyNumberFormat="1" applyFont="1" applyFill="1" applyBorder="1" applyAlignment="1" applyProtection="1">
      <alignment horizontal="center" vertical="center" wrapText="1"/>
    </xf>
    <xf numFmtId="0" fontId="14" fillId="3" borderId="19" xfId="0" applyNumberFormat="1" applyFont="1" applyFill="1" applyBorder="1" applyAlignment="1" applyProtection="1">
      <alignment horizontal="center" vertical="center"/>
    </xf>
    <xf numFmtId="0" fontId="14" fillId="3" borderId="2" xfId="0" applyNumberFormat="1" applyFont="1" applyFill="1" applyBorder="1" applyAlignment="1" applyProtection="1">
      <alignment horizontal="center" vertical="center"/>
    </xf>
    <xf numFmtId="0" fontId="14" fillId="6" borderId="35" xfId="0" applyNumberFormat="1" applyFont="1" applyFill="1" applyBorder="1" applyAlignment="1" applyProtection="1">
      <alignment horizontal="left" vertical="center" wrapText="1"/>
    </xf>
    <xf numFmtId="0" fontId="14" fillId="3" borderId="10" xfId="0" applyNumberFormat="1" applyFont="1" applyFill="1" applyBorder="1" applyAlignment="1" applyProtection="1">
      <alignment horizontal="center" vertical="center" wrapText="1"/>
    </xf>
    <xf numFmtId="0" fontId="21" fillId="3" borderId="14" xfId="0" applyNumberFormat="1" applyFont="1" applyFill="1" applyBorder="1" applyAlignment="1" applyProtection="1">
      <alignment horizontal="center" vertical="center" wrapText="1"/>
    </xf>
    <xf numFmtId="0" fontId="14" fillId="3" borderId="48" xfId="0" applyNumberFormat="1" applyFont="1" applyFill="1" applyBorder="1" applyAlignment="1" applyProtection="1">
      <alignment horizontal="center" vertical="center"/>
    </xf>
    <xf numFmtId="9" fontId="28" fillId="4" borderId="0" xfId="0" applyNumberFormat="1" applyFont="1" applyFill="1" applyBorder="1" applyAlignment="1" applyProtection="1">
      <alignment horizontal="right" vertical="center"/>
    </xf>
    <xf numFmtId="9" fontId="13" fillId="0" borderId="14" xfId="0" applyNumberFormat="1" applyFont="1" applyFill="1" applyBorder="1" applyAlignment="1" applyProtection="1">
      <alignment vertical="center"/>
    </xf>
    <xf numFmtId="9" fontId="29" fillId="2" borderId="14" xfId="1" applyFont="1" applyFill="1" applyBorder="1" applyAlignment="1" applyProtection="1">
      <protection hidden="1"/>
    </xf>
    <xf numFmtId="0" fontId="14" fillId="6" borderId="0" xfId="0" applyNumberFormat="1" applyFont="1" applyFill="1" applyBorder="1" applyAlignment="1" applyProtection="1">
      <alignment vertical="top"/>
    </xf>
    <xf numFmtId="165" fontId="14" fillId="6" borderId="14" xfId="0" applyNumberFormat="1" applyFont="1" applyFill="1" applyBorder="1" applyAlignment="1" applyProtection="1">
      <alignment vertical="top"/>
    </xf>
    <xf numFmtId="9" fontId="14" fillId="6" borderId="0" xfId="1" applyFont="1" applyFill="1" applyBorder="1" applyAlignment="1" applyProtection="1"/>
    <xf numFmtId="3" fontId="14" fillId="0" borderId="0" xfId="0" applyNumberFormat="1" applyFont="1" applyFill="1" applyBorder="1" applyAlignment="1" applyProtection="1">
      <alignment vertical="top"/>
    </xf>
    <xf numFmtId="3" fontId="14" fillId="0" borderId="33" xfId="0" applyNumberFormat="1" applyFont="1" applyFill="1" applyBorder="1" applyAlignment="1" applyProtection="1">
      <alignment vertical="top"/>
    </xf>
    <xf numFmtId="3" fontId="14" fillId="0" borderId="32" xfId="0" applyNumberFormat="1" applyFont="1" applyFill="1" applyBorder="1" applyAlignment="1" applyProtection="1">
      <alignment vertical="top"/>
    </xf>
    <xf numFmtId="164" fontId="14" fillId="0" borderId="0" xfId="0" applyNumberFormat="1" applyFont="1" applyFill="1" applyBorder="1" applyAlignment="1" applyProtection="1"/>
    <xf numFmtId="9" fontId="16" fillId="0" borderId="12" xfId="1" applyFont="1" applyFill="1" applyBorder="1" applyAlignment="1" applyProtection="1"/>
    <xf numFmtId="0" fontId="14" fillId="0" borderId="19" xfId="0" applyNumberFormat="1" applyFont="1" applyFill="1" applyBorder="1" applyAlignment="1" applyProtection="1">
      <alignment vertical="top"/>
    </xf>
    <xf numFmtId="3" fontId="14" fillId="0" borderId="2" xfId="0" applyNumberFormat="1" applyFont="1" applyFill="1" applyBorder="1" applyAlignment="1" applyProtection="1">
      <alignment vertical="top"/>
    </xf>
    <xf numFmtId="9" fontId="14" fillId="0" borderId="5" xfId="1" applyFont="1" applyFill="1" applyBorder="1" applyAlignment="1" applyProtection="1"/>
    <xf numFmtId="0" fontId="16" fillId="0" borderId="18" xfId="0" applyNumberFormat="1" applyFont="1" applyFill="1" applyBorder="1" applyAlignment="1" applyProtection="1">
      <alignment vertical="top"/>
    </xf>
    <xf numFmtId="3" fontId="14" fillId="0" borderId="9" xfId="0" applyNumberFormat="1" applyFont="1" applyFill="1" applyBorder="1" applyAlignment="1" applyProtection="1">
      <alignment vertical="center"/>
    </xf>
    <xf numFmtId="9" fontId="16" fillId="0" borderId="1" xfId="1" applyFont="1" applyFill="1" applyBorder="1" applyAlignment="1" applyProtection="1">
      <alignment vertical="center"/>
    </xf>
    <xf numFmtId="166" fontId="16" fillId="6" borderId="18" xfId="0" applyNumberFormat="1" applyFont="1" applyFill="1" applyBorder="1" applyAlignment="1" applyProtection="1">
      <alignment vertical="top"/>
    </xf>
    <xf numFmtId="166" fontId="16" fillId="0" borderId="51" xfId="0" applyNumberFormat="1" applyFont="1" applyFill="1" applyBorder="1" applyAlignment="1" applyProtection="1">
      <alignment vertical="top"/>
    </xf>
    <xf numFmtId="167" fontId="16" fillId="0" borderId="18" xfId="0" applyNumberFormat="1" applyFont="1" applyBorder="1" applyAlignment="1" applyProtection="1">
      <alignment vertical="top"/>
    </xf>
    <xf numFmtId="9" fontId="13" fillId="4" borderId="0" xfId="0" applyNumberFormat="1" applyFont="1" applyFill="1" applyBorder="1" applyAlignment="1" applyProtection="1"/>
    <xf numFmtId="166" fontId="14" fillId="6" borderId="18" xfId="0" applyNumberFormat="1" applyFont="1" applyFill="1" applyBorder="1" applyAlignment="1" applyProtection="1">
      <alignment vertical="top"/>
    </xf>
    <xf numFmtId="9" fontId="27" fillId="2" borderId="12" xfId="1" applyFont="1" applyFill="1" applyBorder="1" applyAlignment="1" applyProtection="1">
      <protection hidden="1"/>
    </xf>
    <xf numFmtId="9" fontId="27" fillId="2" borderId="9" xfId="1" applyFont="1" applyFill="1" applyBorder="1" applyAlignment="1" applyProtection="1">
      <alignment horizontal="right"/>
      <protection hidden="1"/>
    </xf>
    <xf numFmtId="9" fontId="13" fillId="6" borderId="18" xfId="0" applyNumberFormat="1" applyFont="1" applyFill="1" applyBorder="1" applyAlignment="1" applyProtection="1">
      <protection hidden="1"/>
    </xf>
  </cellXfs>
  <cellStyles count="2">
    <cellStyle name="Normalny" xfId="0" builtinId="0"/>
    <cellStyle name="Procentowy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E6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E6E6FF"/>
      <rgbColor rgb="00660066"/>
      <rgbColor rgb="00FF8080"/>
      <rgbColor rgb="000066CC"/>
      <rgbColor rgb="00CCCCCC"/>
      <rgbColor rgb="00000080"/>
      <rgbColor rgb="00FF00FF"/>
      <rgbColor rgb="00FFFF66"/>
      <rgbColor rgb="0000FFFF"/>
      <rgbColor rgb="00800080"/>
      <rgbColor rgb="00800000"/>
      <rgbColor rgb="00008080"/>
      <rgbColor rgb="000000FF"/>
      <rgbColor rgb="0000CCFF"/>
      <rgbColor rgb="00E6E6E6"/>
      <rgbColor rgb="00CCFFCC"/>
      <rgbColor rgb="00FFFF99"/>
      <rgbColor rgb="00BFBFBF"/>
      <rgbColor rgb="00FF99CC"/>
      <rgbColor rgb="00CC99FF"/>
      <rgbColor rgb="00FFFFC0"/>
      <rgbColor rgb="003366FF"/>
      <rgbColor rgb="0033CCCC"/>
      <rgbColor rgb="0099CC00"/>
      <rgbColor rgb="00E6E64C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kumenty\Opracowania\Warszawa\Documents%20and%20Settings\Admin\Pulpit\AASZAR\baza%20ZG\Zawr&#243;cenia\Stycze&#324;-2005%20baza%20zawr&#243;ce&#32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P 2005"/>
      <sheetName val="Baza 2005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IV153"/>
  <sheetViews>
    <sheetView showGridLines="0" showZeros="0" zoomScale="80" zoomScaleNormal="80" workbookViewId="0">
      <selection activeCell="B13" sqref="B13"/>
    </sheetView>
  </sheetViews>
  <sheetFormatPr defaultColWidth="8" defaultRowHeight="12.75" x14ac:dyDescent="0.2"/>
  <cols>
    <col min="1" max="1" width="22.28515625" style="72" customWidth="1"/>
    <col min="2" max="2" width="12" style="72" customWidth="1"/>
    <col min="3" max="3" width="11.7109375" style="72" customWidth="1"/>
    <col min="4" max="4" width="13.7109375" style="72" customWidth="1"/>
    <col min="5" max="6" width="10.7109375" style="72" customWidth="1"/>
    <col min="7" max="7" width="9.28515625" style="72" customWidth="1"/>
    <col min="8" max="9" width="11.5703125" style="72" customWidth="1"/>
    <col min="10" max="10" width="10.42578125" style="72" customWidth="1"/>
    <col min="11" max="11" width="13.5703125" style="72" customWidth="1"/>
    <col min="12" max="12" width="13.28515625" style="72" customWidth="1"/>
    <col min="13" max="13" width="10.140625" style="72" customWidth="1"/>
    <col min="14" max="14" width="7.28515625" style="72" customWidth="1"/>
    <col min="15" max="15" width="8" style="72" customWidth="1"/>
    <col min="16" max="16" width="13.42578125" style="72" customWidth="1"/>
    <col min="17" max="16384" width="8" style="72"/>
  </cols>
  <sheetData>
    <row r="1" spans="1:256" s="1" customFormat="1" ht="18.75" customHeight="1" x14ac:dyDescent="0.2">
      <c r="A1" s="338" t="s">
        <v>50</v>
      </c>
      <c r="B1" s="338"/>
      <c r="C1" s="338"/>
      <c r="D1" s="338"/>
      <c r="E1" s="338"/>
      <c r="F1" s="338"/>
      <c r="G1" s="338"/>
      <c r="H1" s="338"/>
      <c r="I1" s="338"/>
      <c r="J1" s="338"/>
      <c r="K1" s="338"/>
      <c r="L1" s="338"/>
      <c r="M1" s="338"/>
      <c r="IT1" s="72"/>
      <c r="IU1" s="72"/>
      <c r="IV1" s="72"/>
    </row>
    <row r="2" spans="1:256" s="1" customFormat="1" ht="29.25" customHeight="1" x14ac:dyDescent="0.2">
      <c r="A2" s="343" t="s">
        <v>34</v>
      </c>
      <c r="B2" s="339" t="s">
        <v>0</v>
      </c>
      <c r="C2" s="339"/>
      <c r="D2" s="339"/>
      <c r="E2" s="344" t="s">
        <v>37</v>
      </c>
      <c r="F2" s="345"/>
      <c r="G2" s="339"/>
      <c r="H2" s="340" t="s">
        <v>33</v>
      </c>
      <c r="I2" s="340"/>
      <c r="J2" s="341"/>
      <c r="K2" s="342" t="s">
        <v>1</v>
      </c>
      <c r="L2" s="342"/>
      <c r="M2" s="342"/>
      <c r="IT2" s="72"/>
      <c r="IU2" s="72"/>
      <c r="IV2" s="72"/>
    </row>
    <row r="3" spans="1:256" s="1" customFormat="1" ht="17.25" customHeight="1" x14ac:dyDescent="0.2">
      <c r="A3" s="341"/>
      <c r="B3" s="73" t="s">
        <v>48</v>
      </c>
      <c r="C3" s="73" t="s">
        <v>47</v>
      </c>
      <c r="D3" s="67" t="s">
        <v>2</v>
      </c>
      <c r="E3" s="73" t="s">
        <v>48</v>
      </c>
      <c r="F3" s="73" t="s">
        <v>47</v>
      </c>
      <c r="G3" s="67" t="s">
        <v>2</v>
      </c>
      <c r="H3" s="73" t="s">
        <v>48</v>
      </c>
      <c r="I3" s="73" t="s">
        <v>47</v>
      </c>
      <c r="J3" s="67" t="s">
        <v>2</v>
      </c>
      <c r="K3" s="73" t="s">
        <v>48</v>
      </c>
      <c r="L3" s="73" t="s">
        <v>47</v>
      </c>
      <c r="M3" s="69" t="s">
        <v>2</v>
      </c>
      <c r="N3" s="2"/>
      <c r="IT3" s="72"/>
      <c r="IU3" s="72"/>
      <c r="IV3" s="72"/>
    </row>
    <row r="4" spans="1:256" s="1" customFormat="1" ht="27.75" customHeight="1" x14ac:dyDescent="0.2">
      <c r="A4" s="25" t="s">
        <v>3</v>
      </c>
      <c r="B4" s="26">
        <f>SUM(B15+B18+B21)</f>
        <v>4154664</v>
      </c>
      <c r="C4" s="26">
        <f>SUM(C15+C18+C21)</f>
        <v>10717249</v>
      </c>
      <c r="D4" s="335">
        <f>B4/C4-1</f>
        <v>-0.61233857681201587</v>
      </c>
      <c r="E4" s="83">
        <f>SUM(E15+E21)</f>
        <v>541487</v>
      </c>
      <c r="F4" s="84">
        <f>SUM(F15+F21)</f>
        <v>2561635</v>
      </c>
      <c r="G4" s="301">
        <f>E4/F4-1</f>
        <v>-0.7886166452285357</v>
      </c>
      <c r="H4" s="26">
        <f>SUM(H15+H21)</f>
        <v>12604</v>
      </c>
      <c r="I4" s="26">
        <f>SUM(I15+I21)</f>
        <v>30940</v>
      </c>
      <c r="J4" s="332">
        <f>H4/I4-1</f>
        <v>-0.59263089851325146</v>
      </c>
      <c r="K4" s="80">
        <f>SUM(K15+K18+K21)</f>
        <v>4708755</v>
      </c>
      <c r="L4" s="106">
        <f>SUM(L15+L18+L21)</f>
        <v>13309824</v>
      </c>
      <c r="M4" s="350">
        <f t="shared" ref="M4:M13" si="0">K4/L4-1</f>
        <v>-0.6462195893799948</v>
      </c>
      <c r="N4" s="2"/>
      <c r="O4" s="2"/>
      <c r="P4" s="2"/>
      <c r="Q4" s="2"/>
      <c r="R4" s="2"/>
      <c r="S4" s="2"/>
      <c r="IT4" s="72"/>
      <c r="IU4" s="72"/>
      <c r="IV4" s="72"/>
    </row>
    <row r="5" spans="1:256" s="1" customFormat="1" ht="27.75" customHeight="1" x14ac:dyDescent="0.2">
      <c r="A5" s="117" t="s">
        <v>42</v>
      </c>
      <c r="B5" s="198">
        <v>379426</v>
      </c>
      <c r="C5" s="198">
        <v>1323717</v>
      </c>
      <c r="D5" s="336">
        <f>B5/C5-1</f>
        <v>-0.71336320376636397</v>
      </c>
      <c r="E5" s="209">
        <v>59185</v>
      </c>
      <c r="F5" s="209">
        <v>282428</v>
      </c>
      <c r="G5" s="302">
        <f>E5/F5-1</f>
        <v>-0.7904421657909273</v>
      </c>
      <c r="H5" s="198"/>
      <c r="I5" s="198"/>
      <c r="J5" s="311"/>
      <c r="K5" s="202">
        <f t="shared" ref="K5:K11" si="1">SUM(B5+E5+H5)</f>
        <v>438611</v>
      </c>
      <c r="L5" s="210">
        <f t="shared" ref="L5:L14" si="2">SUM(C5+F5+I5)</f>
        <v>1606145</v>
      </c>
      <c r="M5" s="315">
        <f t="shared" si="0"/>
        <v>-0.72691693464786811</v>
      </c>
      <c r="N5" s="2"/>
      <c r="O5" s="2"/>
      <c r="P5" s="2"/>
      <c r="Q5" s="2"/>
      <c r="R5" s="2"/>
      <c r="S5" s="2"/>
      <c r="IT5" s="72"/>
      <c r="IU5" s="72"/>
      <c r="IV5" s="72"/>
    </row>
    <row r="6" spans="1:256" s="1" customFormat="1" ht="25.5" customHeight="1" x14ac:dyDescent="0.2">
      <c r="A6" s="27" t="s">
        <v>4</v>
      </c>
      <c r="B6" s="199">
        <v>1629311</v>
      </c>
      <c r="C6" s="199">
        <v>3433486</v>
      </c>
      <c r="D6" s="321">
        <f t="shared" ref="D6:D13" si="3">B6/C6-1</f>
        <v>-0.52546449876306478</v>
      </c>
      <c r="E6" s="200">
        <v>98937</v>
      </c>
      <c r="F6" s="200">
        <v>516202</v>
      </c>
      <c r="G6" s="302">
        <f>E6/F6-1</f>
        <v>-0.80833665890484729</v>
      </c>
      <c r="H6" s="199"/>
      <c r="I6" s="199"/>
      <c r="J6" s="311"/>
      <c r="K6" s="202">
        <f t="shared" si="1"/>
        <v>1728248</v>
      </c>
      <c r="L6" s="210">
        <f t="shared" si="2"/>
        <v>3949688</v>
      </c>
      <c r="M6" s="315">
        <f t="shared" si="0"/>
        <v>-0.56243429860789007</v>
      </c>
      <c r="IT6" s="72"/>
      <c r="IU6" s="72"/>
      <c r="IV6" s="72"/>
    </row>
    <row r="7" spans="1:256" s="1" customFormat="1" ht="25.5" customHeight="1" x14ac:dyDescent="0.2">
      <c r="A7" s="27" t="s">
        <v>5</v>
      </c>
      <c r="B7" s="199"/>
      <c r="C7" s="199">
        <v>0</v>
      </c>
      <c r="D7" s="321"/>
      <c r="E7" s="200"/>
      <c r="F7" s="200"/>
      <c r="G7" s="303"/>
      <c r="H7" s="199">
        <v>3004</v>
      </c>
      <c r="I7" s="199">
        <v>2508</v>
      </c>
      <c r="J7" s="331">
        <f>H7/I7-1</f>
        <v>0.19776714513556626</v>
      </c>
      <c r="K7" s="202">
        <f t="shared" si="1"/>
        <v>3004</v>
      </c>
      <c r="L7" s="210">
        <f t="shared" si="2"/>
        <v>2508</v>
      </c>
      <c r="M7" s="316">
        <f t="shared" si="0"/>
        <v>0.19776714513556626</v>
      </c>
      <c r="IT7" s="72"/>
      <c r="IU7" s="72"/>
      <c r="IV7" s="72"/>
    </row>
    <row r="8" spans="1:256" s="1" customFormat="1" ht="25.5" customHeight="1" x14ac:dyDescent="0.2">
      <c r="A8" s="27" t="s">
        <v>6</v>
      </c>
      <c r="B8" s="199">
        <v>1775469</v>
      </c>
      <c r="C8" s="199">
        <v>4092826</v>
      </c>
      <c r="D8" s="321">
        <f t="shared" si="3"/>
        <v>-0.56619973583045069</v>
      </c>
      <c r="E8" s="200">
        <v>303493</v>
      </c>
      <c r="F8" s="200">
        <v>1354230</v>
      </c>
      <c r="G8" s="302">
        <f>E8/F8-1</f>
        <v>-0.77589257363963282</v>
      </c>
      <c r="H8" s="199"/>
      <c r="I8" s="199"/>
      <c r="J8" s="311"/>
      <c r="K8" s="202">
        <f t="shared" si="1"/>
        <v>2078962</v>
      </c>
      <c r="L8" s="210">
        <f t="shared" si="2"/>
        <v>5447056</v>
      </c>
      <c r="M8" s="315">
        <f t="shared" si="0"/>
        <v>-0.6183329123107969</v>
      </c>
      <c r="IT8" s="72"/>
      <c r="IU8" s="72"/>
      <c r="IV8" s="72"/>
    </row>
    <row r="9" spans="1:256" s="1" customFormat="1" ht="25.5" customHeight="1" x14ac:dyDescent="0.2">
      <c r="A9" s="27" t="s">
        <v>7</v>
      </c>
      <c r="B9" s="199">
        <v>114061</v>
      </c>
      <c r="C9" s="199">
        <v>605688</v>
      </c>
      <c r="D9" s="321">
        <f t="shared" si="3"/>
        <v>-0.8116835730607177</v>
      </c>
      <c r="E9" s="200">
        <v>78</v>
      </c>
      <c r="F9" s="200">
        <v>493</v>
      </c>
      <c r="G9" s="302">
        <f>E9/F9-1</f>
        <v>-0.8417849898580122</v>
      </c>
      <c r="H9" s="199">
        <v>8525</v>
      </c>
      <c r="I9" s="199">
        <v>25539</v>
      </c>
      <c r="J9" s="311">
        <f>H9/I9-1</f>
        <v>-0.66619679705548385</v>
      </c>
      <c r="K9" s="202">
        <f t="shared" si="1"/>
        <v>122664</v>
      </c>
      <c r="L9" s="210">
        <f t="shared" si="2"/>
        <v>631720</v>
      </c>
      <c r="M9" s="315">
        <f t="shared" si="0"/>
        <v>-0.80582536566833407</v>
      </c>
      <c r="T9" s="337"/>
      <c r="IT9" s="72"/>
      <c r="IU9" s="72"/>
      <c r="IV9" s="72"/>
    </row>
    <row r="10" spans="1:256" s="1" customFormat="1" ht="25.5" customHeight="1" x14ac:dyDescent="0.2">
      <c r="A10" s="27" t="s">
        <v>38</v>
      </c>
      <c r="B10" s="199"/>
      <c r="C10" s="199">
        <v>1258</v>
      </c>
      <c r="D10" s="321">
        <f t="shared" si="3"/>
        <v>-1</v>
      </c>
      <c r="E10" s="200"/>
      <c r="F10" s="200">
        <v>103</v>
      </c>
      <c r="G10" s="302">
        <f t="shared" ref="G10:G12" si="4">E10/F10-1</f>
        <v>-1</v>
      </c>
      <c r="H10" s="199"/>
      <c r="I10" s="199"/>
      <c r="J10" s="312"/>
      <c r="K10" s="202">
        <f t="shared" si="1"/>
        <v>0</v>
      </c>
      <c r="L10" s="210">
        <f t="shared" si="2"/>
        <v>1361</v>
      </c>
      <c r="M10" s="315">
        <f t="shared" si="0"/>
        <v>-1</v>
      </c>
      <c r="IT10" s="72"/>
      <c r="IU10" s="72"/>
      <c r="IV10" s="72"/>
    </row>
    <row r="11" spans="1:256" s="1" customFormat="1" ht="25.5" customHeight="1" x14ac:dyDescent="0.2">
      <c r="A11" s="27" t="s">
        <v>36</v>
      </c>
      <c r="B11" s="199">
        <v>115295</v>
      </c>
      <c r="C11" s="199">
        <v>791438</v>
      </c>
      <c r="D11" s="321">
        <f t="shared" si="3"/>
        <v>-0.85432213262441281</v>
      </c>
      <c r="E11" s="200">
        <v>79794</v>
      </c>
      <c r="F11" s="200">
        <v>408139</v>
      </c>
      <c r="G11" s="302">
        <f t="shared" si="4"/>
        <v>-0.80449307711343443</v>
      </c>
      <c r="H11" s="199"/>
      <c r="I11" s="199"/>
      <c r="J11" s="311"/>
      <c r="K11" s="202">
        <f t="shared" si="1"/>
        <v>195089</v>
      </c>
      <c r="L11" s="210">
        <f t="shared" si="2"/>
        <v>1199577</v>
      </c>
      <c r="M11" s="315">
        <f t="shared" si="0"/>
        <v>-0.83736850573160371</v>
      </c>
      <c r="IT11" s="72"/>
      <c r="IU11" s="72"/>
      <c r="IV11" s="72"/>
    </row>
    <row r="12" spans="1:256" s="1" customFormat="1" ht="25.5" customHeight="1" x14ac:dyDescent="0.2">
      <c r="A12" s="27" t="s">
        <v>45</v>
      </c>
      <c r="B12" s="199"/>
      <c r="C12" s="199">
        <v>853</v>
      </c>
      <c r="D12" s="321">
        <f t="shared" si="3"/>
        <v>-1</v>
      </c>
      <c r="E12" s="200"/>
      <c r="F12" s="200">
        <v>40</v>
      </c>
      <c r="G12" s="302">
        <f t="shared" si="4"/>
        <v>-1</v>
      </c>
      <c r="H12" s="199"/>
      <c r="I12" s="199"/>
      <c r="J12" s="311"/>
      <c r="K12" s="202">
        <f t="shared" ref="K12:K14" si="5">SUM(B12+E12+H12)</f>
        <v>0</v>
      </c>
      <c r="L12" s="210">
        <f t="shared" si="2"/>
        <v>893</v>
      </c>
      <c r="M12" s="315">
        <f t="shared" si="0"/>
        <v>-1</v>
      </c>
      <c r="IT12" s="72"/>
      <c r="IU12" s="72"/>
      <c r="IV12" s="72"/>
    </row>
    <row r="13" spans="1:256" s="1" customFormat="1" ht="25.5" customHeight="1" x14ac:dyDescent="0.2">
      <c r="A13" s="27" t="s">
        <v>46</v>
      </c>
      <c r="B13" s="199"/>
      <c r="C13" s="199">
        <v>4461</v>
      </c>
      <c r="D13" s="321">
        <f t="shared" si="3"/>
        <v>-1</v>
      </c>
      <c r="E13" s="200"/>
      <c r="F13" s="200"/>
      <c r="G13" s="184"/>
      <c r="H13" s="199"/>
      <c r="I13" s="199"/>
      <c r="J13" s="311"/>
      <c r="K13" s="202">
        <f t="shared" si="5"/>
        <v>0</v>
      </c>
      <c r="L13" s="210">
        <f t="shared" si="2"/>
        <v>4461</v>
      </c>
      <c r="M13" s="315">
        <f t="shared" si="0"/>
        <v>-1</v>
      </c>
      <c r="IT13" s="72"/>
      <c r="IU13" s="72"/>
      <c r="IV13" s="72"/>
    </row>
    <row r="14" spans="1:256" s="1" customFormat="1" ht="25.5" customHeight="1" x14ac:dyDescent="0.2">
      <c r="A14" s="27"/>
      <c r="B14" s="199"/>
      <c r="C14" s="199">
        <v>0</v>
      </c>
      <c r="D14" s="208"/>
      <c r="E14" s="201"/>
      <c r="F14" s="201"/>
      <c r="G14" s="184"/>
      <c r="H14" s="199"/>
      <c r="I14" s="199"/>
      <c r="J14" s="313"/>
      <c r="K14" s="202">
        <f t="shared" si="5"/>
        <v>0</v>
      </c>
      <c r="L14" s="210">
        <f t="shared" si="2"/>
        <v>0</v>
      </c>
      <c r="M14" s="315"/>
      <c r="T14" s="327"/>
      <c r="IT14" s="72"/>
      <c r="IU14" s="72"/>
      <c r="IV14" s="72"/>
    </row>
    <row r="15" spans="1:256" s="1" customFormat="1" ht="24" x14ac:dyDescent="0.2">
      <c r="A15" s="150" t="s">
        <v>8</v>
      </c>
      <c r="B15" s="151">
        <f>SUM(B5:B14)</f>
        <v>4013562</v>
      </c>
      <c r="C15" s="151">
        <f>SUM(C5:C14)</f>
        <v>10253727</v>
      </c>
      <c r="D15" s="305">
        <f t="shared" ref="D15:D23" si="6">B15/C15-1</f>
        <v>-0.6085753014489268</v>
      </c>
      <c r="E15" s="152">
        <f>SUM(E5:E14)</f>
        <v>541487</v>
      </c>
      <c r="F15" s="153">
        <f>SUM(F5:F14)</f>
        <v>2561635</v>
      </c>
      <c r="G15" s="304">
        <f>E15/F15-1</f>
        <v>-0.7886166452285357</v>
      </c>
      <c r="H15" s="151">
        <f>SUM(H5:H14)</f>
        <v>11529</v>
      </c>
      <c r="I15" s="151">
        <f>SUM(I5:I14)</f>
        <v>28047</v>
      </c>
      <c r="J15" s="314">
        <f t="shared" ref="J15:J23" si="7">H15/I15-1</f>
        <v>-0.58893999358220128</v>
      </c>
      <c r="K15" s="152">
        <f>SUM(B15+E15+H15)</f>
        <v>4566578</v>
      </c>
      <c r="L15" s="153">
        <f>SUM(C15+F15+I15)</f>
        <v>12843409</v>
      </c>
      <c r="M15" s="318">
        <f>K15/L15-1</f>
        <v>-0.64444190790778366</v>
      </c>
      <c r="IT15" s="72"/>
      <c r="IU15" s="72"/>
      <c r="IV15" s="72"/>
    </row>
    <row r="16" spans="1:256" s="1" customFormat="1" ht="25.5" customHeight="1" x14ac:dyDescent="0.2">
      <c r="A16" s="105" t="s">
        <v>39</v>
      </c>
      <c r="B16" s="100">
        <v>152</v>
      </c>
      <c r="C16" s="100">
        <v>608</v>
      </c>
      <c r="D16" s="306">
        <f t="shared" si="6"/>
        <v>-0.75</v>
      </c>
      <c r="E16" s="102">
        <v>0</v>
      </c>
      <c r="F16" s="103"/>
      <c r="G16" s="104"/>
      <c r="H16" s="100"/>
      <c r="I16" s="100"/>
      <c r="J16" s="101"/>
      <c r="K16" s="81">
        <f>SUM(B16+E16+H16)</f>
        <v>152</v>
      </c>
      <c r="L16" s="107">
        <f>SUM(C16+F16+I16)</f>
        <v>608</v>
      </c>
      <c r="M16" s="317">
        <f>K16/L16-1</f>
        <v>-0.75</v>
      </c>
      <c r="T16" s="327"/>
      <c r="IT16" s="72"/>
      <c r="IU16" s="72"/>
      <c r="IV16" s="72"/>
    </row>
    <row r="17" spans="1:256" s="1" customFormat="1" ht="25.5" customHeight="1" x14ac:dyDescent="0.2">
      <c r="A17" s="105" t="s">
        <v>49</v>
      </c>
      <c r="B17" s="330">
        <v>1</v>
      </c>
      <c r="C17" s="100">
        <v>0</v>
      </c>
      <c r="D17" s="333">
        <v>1</v>
      </c>
      <c r="E17" s="102"/>
      <c r="F17" s="103"/>
      <c r="G17" s="104"/>
      <c r="H17" s="100"/>
      <c r="I17" s="100"/>
      <c r="J17" s="329"/>
      <c r="K17" s="81">
        <v>1</v>
      </c>
      <c r="L17" s="74">
        <f>SUM(C17+F17+I17)</f>
        <v>0</v>
      </c>
      <c r="M17" s="333">
        <v>1</v>
      </c>
      <c r="T17" s="327"/>
      <c r="IT17" s="72"/>
      <c r="IU17" s="72"/>
      <c r="IV17" s="72"/>
    </row>
    <row r="18" spans="1:256" s="1" customFormat="1" ht="24" x14ac:dyDescent="0.2">
      <c r="A18" s="154" t="s">
        <v>40</v>
      </c>
      <c r="B18" s="155">
        <f>SUM(B16:B17)</f>
        <v>153</v>
      </c>
      <c r="C18" s="155">
        <f>SUM(C16:C17)</f>
        <v>608</v>
      </c>
      <c r="D18" s="307">
        <f t="shared" si="6"/>
        <v>-0.74835526315789469</v>
      </c>
      <c r="E18" s="156"/>
      <c r="F18" s="157"/>
      <c r="G18" s="99"/>
      <c r="H18" s="155">
        <f>H16</f>
        <v>0</v>
      </c>
      <c r="I18" s="155">
        <f>I16</f>
        <v>0</v>
      </c>
      <c r="J18" s="158"/>
      <c r="K18" s="156">
        <f t="shared" ref="K18:K23" si="8">SUM(B18+E18+H18)</f>
        <v>153</v>
      </c>
      <c r="L18" s="157">
        <f>L16</f>
        <v>608</v>
      </c>
      <c r="M18" s="318">
        <f t="shared" ref="M18:M23" si="9">K18/L18-1</f>
        <v>-0.74835526315789469</v>
      </c>
      <c r="T18" s="327"/>
      <c r="IT18" s="72"/>
      <c r="IU18" s="72"/>
      <c r="IV18" s="72"/>
    </row>
    <row r="19" spans="1:256" s="1" customFormat="1" ht="25.5" customHeight="1" x14ac:dyDescent="0.2">
      <c r="A19" s="27" t="s">
        <v>9</v>
      </c>
      <c r="B19" s="203">
        <v>140949</v>
      </c>
      <c r="C19" s="203">
        <v>462914</v>
      </c>
      <c r="D19" s="306">
        <f>B19/C19-1</f>
        <v>-0.69551795797923588</v>
      </c>
      <c r="E19" s="85"/>
      <c r="F19" s="86"/>
      <c r="G19" s="79"/>
      <c r="H19" s="74">
        <v>1072</v>
      </c>
      <c r="I19" s="74">
        <v>2893</v>
      </c>
      <c r="J19" s="302">
        <f t="shared" si="7"/>
        <v>-0.62945039751123399</v>
      </c>
      <c r="K19" s="81">
        <f t="shared" si="8"/>
        <v>142021</v>
      </c>
      <c r="L19" s="30">
        <f>SUM(C19+F19+I19)</f>
        <v>465807</v>
      </c>
      <c r="M19" s="315">
        <f t="shared" si="9"/>
        <v>-0.69510763041345447</v>
      </c>
      <c r="IT19" s="72"/>
      <c r="IU19" s="72"/>
      <c r="IV19" s="72"/>
    </row>
    <row r="20" spans="1:256" s="1" customFormat="1" ht="25.5" customHeight="1" x14ac:dyDescent="0.2">
      <c r="A20" s="28" t="s">
        <v>10</v>
      </c>
      <c r="B20" s="204"/>
      <c r="C20" s="204"/>
      <c r="D20" s="306"/>
      <c r="E20" s="87"/>
      <c r="F20" s="88"/>
      <c r="G20" s="79"/>
      <c r="H20" s="75">
        <v>3</v>
      </c>
      <c r="I20" s="75">
        <v>0</v>
      </c>
      <c r="J20" s="333">
        <v>1</v>
      </c>
      <c r="K20" s="81">
        <f t="shared" si="8"/>
        <v>3</v>
      </c>
      <c r="L20" s="30">
        <f>SUM(C20+F20+I20)</f>
        <v>0</v>
      </c>
      <c r="M20" s="333">
        <v>1</v>
      </c>
      <c r="IT20" s="72"/>
      <c r="IU20" s="72"/>
      <c r="IV20" s="72"/>
    </row>
    <row r="21" spans="1:256" s="1" customFormat="1" ht="25.5" customHeight="1" x14ac:dyDescent="0.2">
      <c r="A21" s="159" t="s">
        <v>11</v>
      </c>
      <c r="B21" s="160">
        <f>SUM(B19:B20)</f>
        <v>140949</v>
      </c>
      <c r="C21" s="160">
        <f>SUM(C19:C20)</f>
        <v>462914</v>
      </c>
      <c r="D21" s="308">
        <f t="shared" si="6"/>
        <v>-0.69551795797923588</v>
      </c>
      <c r="E21" s="161">
        <f>SUM(E19:E20)</f>
        <v>0</v>
      </c>
      <c r="F21" s="162">
        <f>SUM(F19:F20)</f>
        <v>0</v>
      </c>
      <c r="G21" s="98"/>
      <c r="H21" s="160">
        <f>SUM(H19:H20)</f>
        <v>1075</v>
      </c>
      <c r="I21" s="160">
        <f>SUM(I19:I20)</f>
        <v>2893</v>
      </c>
      <c r="J21" s="334">
        <f t="shared" si="7"/>
        <v>-0.62841341168337372</v>
      </c>
      <c r="K21" s="163">
        <f t="shared" si="8"/>
        <v>142024</v>
      </c>
      <c r="L21" s="164">
        <f>SUM(C21+F21+I21)</f>
        <v>465807</v>
      </c>
      <c r="M21" s="319">
        <f t="shared" si="9"/>
        <v>-0.69510118997782344</v>
      </c>
      <c r="IT21" s="72"/>
      <c r="IU21" s="72"/>
      <c r="IV21" s="72"/>
    </row>
    <row r="22" spans="1:256" s="1" customFormat="1" ht="22.5" customHeight="1" x14ac:dyDescent="0.2">
      <c r="A22" s="23" t="s">
        <v>12</v>
      </c>
      <c r="B22" s="29">
        <v>416980</v>
      </c>
      <c r="C22" s="29">
        <v>1626447</v>
      </c>
      <c r="D22" s="309">
        <f t="shared" si="6"/>
        <v>-0.74362521496243039</v>
      </c>
      <c r="E22" s="82"/>
      <c r="F22" s="29"/>
      <c r="G22" s="97"/>
      <c r="H22" s="29">
        <v>1393</v>
      </c>
      <c r="I22" s="29">
        <v>4179</v>
      </c>
      <c r="J22" s="310">
        <f t="shared" si="7"/>
        <v>-0.66666666666666674</v>
      </c>
      <c r="K22" s="82">
        <f t="shared" si="8"/>
        <v>418373</v>
      </c>
      <c r="L22" s="31">
        <f>SUM(C22+F22+I22)</f>
        <v>1630626</v>
      </c>
      <c r="M22" s="320">
        <f t="shared" si="9"/>
        <v>-0.74342798409935817</v>
      </c>
      <c r="IT22" s="72"/>
      <c r="IU22" s="72"/>
      <c r="IV22" s="72"/>
    </row>
    <row r="23" spans="1:256" s="1" customFormat="1" ht="22.5" customHeight="1" x14ac:dyDescent="0.2">
      <c r="A23" s="23" t="s">
        <v>13</v>
      </c>
      <c r="B23" s="29">
        <f>B4-B22</f>
        <v>3737684</v>
      </c>
      <c r="C23" s="29">
        <f>C4-C22</f>
        <v>9090802</v>
      </c>
      <c r="D23" s="309">
        <f t="shared" si="6"/>
        <v>-0.58884991665201813</v>
      </c>
      <c r="E23" s="82">
        <f>E5+E6+E7+E8+E9+E10+E11+E12+E13+E14+E16+E19+E20</f>
        <v>541487</v>
      </c>
      <c r="F23" s="29">
        <f>F4-F22</f>
        <v>2561635</v>
      </c>
      <c r="G23" s="328">
        <f>E23/F23-1</f>
        <v>-0.7886166452285357</v>
      </c>
      <c r="H23" s="29">
        <f>H4-H22</f>
        <v>11211</v>
      </c>
      <c r="I23" s="29">
        <f>I4-I22</f>
        <v>26761</v>
      </c>
      <c r="J23" s="310">
        <f t="shared" si="7"/>
        <v>-0.58106946676133187</v>
      </c>
      <c r="K23" s="82">
        <f>SUM(B23+E23+H23)</f>
        <v>4290382</v>
      </c>
      <c r="L23" s="31">
        <f>SUM(C23+F23+I23)</f>
        <v>11679198</v>
      </c>
      <c r="M23" s="320">
        <f t="shared" si="9"/>
        <v>-0.63264754994306971</v>
      </c>
      <c r="IT23" s="72"/>
      <c r="IU23" s="72"/>
      <c r="IV23" s="72"/>
    </row>
    <row r="24" spans="1:256" s="1" customFormat="1" ht="12.75" customHeight="1" x14ac:dyDescent="0.2">
      <c r="A24" s="3"/>
      <c r="B24" s="4"/>
      <c r="C24" s="5"/>
      <c r="D24" s="5"/>
      <c r="E24" s="5"/>
      <c r="F24" s="5"/>
      <c r="G24" s="5"/>
      <c r="H24" s="5"/>
      <c r="I24" s="5"/>
      <c r="J24" s="5"/>
      <c r="K24" s="5"/>
      <c r="L24" s="5"/>
      <c r="M24" s="6"/>
      <c r="IT24" s="72"/>
      <c r="IU24" s="72"/>
      <c r="IV24" s="72"/>
    </row>
    <row r="25" spans="1:256" s="1" customFormat="1" x14ac:dyDescent="0.2">
      <c r="A25" s="62"/>
      <c r="B25" s="7"/>
      <c r="C25" s="8"/>
      <c r="K25" s="9"/>
      <c r="L25" s="10"/>
      <c r="M25" s="9"/>
      <c r="IT25" s="72"/>
      <c r="IU25" s="72"/>
      <c r="IV25" s="72"/>
    </row>
    <row r="26" spans="1:256" s="1" customFormat="1" x14ac:dyDescent="0.2">
      <c r="C26" s="11"/>
      <c r="K26" s="9"/>
      <c r="L26" s="9"/>
      <c r="M26" s="9"/>
      <c r="IT26" s="72"/>
      <c r="IU26" s="72"/>
      <c r="IV26" s="72"/>
    </row>
    <row r="27" spans="1:256" s="1" customFormat="1" x14ac:dyDescent="0.2">
      <c r="K27" s="9"/>
      <c r="L27" s="9"/>
      <c r="M27" s="9"/>
      <c r="IT27" s="72"/>
      <c r="IU27" s="72"/>
      <c r="IV27" s="72"/>
    </row>
    <row r="28" spans="1:256" s="1" customFormat="1" x14ac:dyDescent="0.2">
      <c r="K28" s="9"/>
      <c r="L28" s="9"/>
      <c r="M28" s="9"/>
      <c r="IT28" s="72"/>
      <c r="IU28" s="72"/>
      <c r="IV28" s="72"/>
    </row>
    <row r="29" spans="1:256" s="1" customFormat="1" x14ac:dyDescent="0.2">
      <c r="C29" s="11"/>
      <c r="K29" s="9"/>
      <c r="L29" s="9"/>
      <c r="M29" s="9"/>
      <c r="IT29" s="72"/>
      <c r="IU29" s="72"/>
      <c r="IV29" s="72"/>
    </row>
    <row r="30" spans="1:256" s="1" customFormat="1" x14ac:dyDescent="0.2">
      <c r="K30" s="9"/>
      <c r="L30" s="9"/>
      <c r="M30" s="9"/>
      <c r="IT30" s="72"/>
      <c r="IU30" s="72"/>
      <c r="IV30" s="72"/>
    </row>
    <row r="31" spans="1:256" s="1" customFormat="1" x14ac:dyDescent="0.2">
      <c r="K31" s="9"/>
      <c r="L31" s="9"/>
      <c r="M31" s="9"/>
      <c r="IT31" s="72"/>
      <c r="IU31" s="72"/>
      <c r="IV31" s="72"/>
    </row>
    <row r="32" spans="1:256" s="1" customFormat="1" x14ac:dyDescent="0.2">
      <c r="K32" s="9"/>
      <c r="L32" s="9"/>
      <c r="M32" s="9"/>
      <c r="IT32" s="72"/>
      <c r="IU32" s="72"/>
      <c r="IV32" s="72"/>
    </row>
    <row r="33" spans="11:256" s="1" customFormat="1" x14ac:dyDescent="0.2">
      <c r="K33" s="9"/>
      <c r="L33" s="9"/>
      <c r="M33" s="9"/>
      <c r="IT33" s="72"/>
      <c r="IU33" s="72"/>
      <c r="IV33" s="72"/>
    </row>
    <row r="34" spans="11:256" s="1" customFormat="1" x14ac:dyDescent="0.2">
      <c r="K34" s="9"/>
      <c r="L34" s="9"/>
      <c r="M34" s="9"/>
      <c r="IT34" s="72"/>
      <c r="IU34" s="72"/>
      <c r="IV34" s="72"/>
    </row>
    <row r="35" spans="11:256" s="1" customFormat="1" x14ac:dyDescent="0.2">
      <c r="K35" s="9"/>
      <c r="L35" s="9"/>
      <c r="M35" s="9"/>
      <c r="IT35" s="72"/>
      <c r="IU35" s="72"/>
      <c r="IV35" s="72"/>
    </row>
    <row r="36" spans="11:256" s="1" customFormat="1" x14ac:dyDescent="0.2">
      <c r="K36" s="9"/>
      <c r="L36" s="9"/>
      <c r="M36" s="9"/>
      <c r="IT36" s="72"/>
      <c r="IU36" s="72"/>
      <c r="IV36" s="72"/>
    </row>
    <row r="37" spans="11:256" s="1" customFormat="1" x14ac:dyDescent="0.2">
      <c r="K37" s="9"/>
      <c r="L37" s="9"/>
      <c r="M37" s="9"/>
      <c r="IT37" s="72"/>
      <c r="IU37" s="72"/>
      <c r="IV37" s="72"/>
    </row>
    <row r="38" spans="11:256" s="1" customFormat="1" x14ac:dyDescent="0.2">
      <c r="K38" s="9"/>
      <c r="L38" s="9"/>
      <c r="M38" s="9"/>
      <c r="IT38" s="72"/>
      <c r="IU38" s="72"/>
      <c r="IV38" s="72"/>
    </row>
    <row r="39" spans="11:256" s="1" customFormat="1" x14ac:dyDescent="0.2">
      <c r="K39" s="9"/>
      <c r="L39" s="9"/>
      <c r="M39" s="9"/>
      <c r="IT39" s="72"/>
      <c r="IU39" s="72"/>
      <c r="IV39" s="72"/>
    </row>
    <row r="40" spans="11:256" s="1" customFormat="1" x14ac:dyDescent="0.2">
      <c r="K40" s="9"/>
      <c r="L40" s="9"/>
      <c r="M40" s="9"/>
      <c r="IT40" s="72"/>
      <c r="IU40" s="72"/>
      <c r="IV40" s="72"/>
    </row>
    <row r="41" spans="11:256" s="1" customFormat="1" x14ac:dyDescent="0.2">
      <c r="K41" s="9"/>
      <c r="L41" s="9"/>
      <c r="M41" s="9"/>
      <c r="IT41" s="72"/>
      <c r="IU41" s="72"/>
      <c r="IV41" s="72"/>
    </row>
    <row r="42" spans="11:256" s="1" customFormat="1" x14ac:dyDescent="0.2">
      <c r="K42" s="9"/>
      <c r="L42" s="9"/>
      <c r="M42" s="9"/>
      <c r="IT42" s="72"/>
      <c r="IU42" s="72"/>
      <c r="IV42" s="72"/>
    </row>
    <row r="43" spans="11:256" s="1" customFormat="1" x14ac:dyDescent="0.2">
      <c r="K43" s="9"/>
      <c r="L43" s="9"/>
      <c r="M43" s="9"/>
      <c r="IT43" s="72"/>
      <c r="IU43" s="72"/>
      <c r="IV43" s="72"/>
    </row>
    <row r="44" spans="11:256" s="1" customFormat="1" x14ac:dyDescent="0.2">
      <c r="K44" s="9"/>
      <c r="L44" s="9"/>
      <c r="M44" s="9"/>
      <c r="IT44" s="72"/>
      <c r="IU44" s="72"/>
      <c r="IV44" s="72"/>
    </row>
    <row r="45" spans="11:256" s="1" customFormat="1" x14ac:dyDescent="0.2">
      <c r="K45" s="9"/>
      <c r="L45" s="9"/>
      <c r="M45" s="9"/>
      <c r="IT45" s="72"/>
      <c r="IU45" s="72"/>
      <c r="IV45" s="72"/>
    </row>
    <row r="46" spans="11:256" s="1" customFormat="1" x14ac:dyDescent="0.2">
      <c r="K46" s="9"/>
      <c r="L46" s="9"/>
      <c r="M46" s="9"/>
      <c r="IT46" s="72"/>
      <c r="IU46" s="72"/>
      <c r="IV46" s="72"/>
    </row>
    <row r="47" spans="11:256" s="1" customFormat="1" x14ac:dyDescent="0.2">
      <c r="K47" s="9"/>
      <c r="L47" s="9"/>
      <c r="M47" s="9"/>
      <c r="IT47" s="72"/>
      <c r="IU47" s="72"/>
      <c r="IV47" s="72"/>
    </row>
    <row r="48" spans="11:256" s="1" customFormat="1" x14ac:dyDescent="0.2">
      <c r="K48" s="9"/>
      <c r="L48" s="9"/>
      <c r="M48" s="9"/>
      <c r="IT48" s="72"/>
      <c r="IU48" s="72"/>
      <c r="IV48" s="72"/>
    </row>
    <row r="49" spans="11:256" s="1" customFormat="1" x14ac:dyDescent="0.2">
      <c r="K49" s="9"/>
      <c r="L49" s="9"/>
      <c r="M49" s="9"/>
      <c r="IT49" s="72"/>
      <c r="IU49" s="72"/>
      <c r="IV49" s="72"/>
    </row>
    <row r="50" spans="11:256" s="1" customFormat="1" x14ac:dyDescent="0.2">
      <c r="K50" s="9"/>
      <c r="L50" s="9"/>
      <c r="M50" s="9"/>
      <c r="IT50" s="72"/>
      <c r="IU50" s="72"/>
      <c r="IV50" s="72"/>
    </row>
    <row r="51" spans="11:256" s="1" customFormat="1" x14ac:dyDescent="0.2">
      <c r="K51" s="9"/>
      <c r="L51" s="9"/>
      <c r="M51" s="9"/>
      <c r="IT51" s="72"/>
      <c r="IU51" s="72"/>
      <c r="IV51" s="72"/>
    </row>
    <row r="52" spans="11:256" s="1" customFormat="1" x14ac:dyDescent="0.2">
      <c r="K52" s="9"/>
      <c r="L52" s="9"/>
      <c r="M52" s="9"/>
      <c r="IT52" s="72"/>
      <c r="IU52" s="72"/>
      <c r="IV52" s="72"/>
    </row>
    <row r="53" spans="11:256" s="1" customFormat="1" x14ac:dyDescent="0.2">
      <c r="K53" s="9"/>
      <c r="L53" s="9"/>
      <c r="M53" s="9"/>
      <c r="IT53" s="72"/>
      <c r="IU53" s="72"/>
      <c r="IV53" s="72"/>
    </row>
    <row r="54" spans="11:256" s="1" customFormat="1" x14ac:dyDescent="0.2">
      <c r="K54" s="9"/>
      <c r="L54" s="9"/>
      <c r="M54" s="9"/>
      <c r="IT54" s="72"/>
      <c r="IU54" s="72"/>
      <c r="IV54" s="72"/>
    </row>
    <row r="55" spans="11:256" s="1" customFormat="1" x14ac:dyDescent="0.2">
      <c r="K55" s="9"/>
      <c r="L55" s="9"/>
      <c r="M55" s="9"/>
      <c r="IT55" s="72"/>
      <c r="IU55" s="72"/>
      <c r="IV55" s="72"/>
    </row>
    <row r="56" spans="11:256" s="1" customFormat="1" x14ac:dyDescent="0.2">
      <c r="K56" s="9"/>
      <c r="L56" s="9"/>
      <c r="M56" s="9"/>
      <c r="IT56" s="72"/>
      <c r="IU56" s="72"/>
      <c r="IV56" s="72"/>
    </row>
    <row r="57" spans="11:256" s="1" customFormat="1" x14ac:dyDescent="0.2">
      <c r="K57" s="9"/>
      <c r="L57" s="9"/>
      <c r="M57" s="9"/>
      <c r="IT57" s="72"/>
      <c r="IU57" s="72"/>
      <c r="IV57" s="72"/>
    </row>
    <row r="58" spans="11:256" s="1" customFormat="1" x14ac:dyDescent="0.2">
      <c r="K58" s="9"/>
      <c r="L58" s="9"/>
      <c r="M58" s="9"/>
      <c r="IT58" s="72"/>
      <c r="IU58" s="72"/>
      <c r="IV58" s="72"/>
    </row>
    <row r="59" spans="11:256" s="1" customFormat="1" x14ac:dyDescent="0.2">
      <c r="K59" s="9"/>
      <c r="L59" s="9"/>
      <c r="M59" s="9"/>
      <c r="IT59" s="72"/>
      <c r="IU59" s="72"/>
      <c r="IV59" s="72"/>
    </row>
    <row r="60" spans="11:256" s="1" customFormat="1" x14ac:dyDescent="0.2">
      <c r="K60" s="9"/>
      <c r="L60" s="9"/>
      <c r="M60" s="9"/>
      <c r="IT60" s="72"/>
      <c r="IU60" s="72"/>
      <c r="IV60" s="72"/>
    </row>
    <row r="61" spans="11:256" s="1" customFormat="1" x14ac:dyDescent="0.2">
      <c r="K61" s="9"/>
      <c r="L61" s="9"/>
      <c r="M61" s="9"/>
      <c r="IT61" s="72"/>
      <c r="IU61" s="72"/>
      <c r="IV61" s="72"/>
    </row>
    <row r="62" spans="11:256" s="1" customFormat="1" x14ac:dyDescent="0.2">
      <c r="K62" s="9"/>
      <c r="L62" s="9"/>
      <c r="M62" s="9"/>
      <c r="IT62" s="72"/>
      <c r="IU62" s="72"/>
      <c r="IV62" s="72"/>
    </row>
    <row r="63" spans="11:256" s="1" customFormat="1" x14ac:dyDescent="0.2">
      <c r="K63" s="9"/>
      <c r="L63" s="9"/>
      <c r="M63" s="9"/>
      <c r="IT63" s="72"/>
      <c r="IU63" s="72"/>
      <c r="IV63" s="72"/>
    </row>
    <row r="64" spans="11:256" s="1" customFormat="1" x14ac:dyDescent="0.2">
      <c r="K64" s="9"/>
      <c r="L64" s="9"/>
      <c r="M64" s="9"/>
      <c r="IT64" s="72"/>
      <c r="IU64" s="72"/>
      <c r="IV64" s="72"/>
    </row>
    <row r="65" spans="11:256" s="1" customFormat="1" x14ac:dyDescent="0.2">
      <c r="K65" s="9"/>
      <c r="L65" s="9"/>
      <c r="M65" s="9"/>
      <c r="IT65" s="72"/>
      <c r="IU65" s="72"/>
      <c r="IV65" s="72"/>
    </row>
    <row r="66" spans="11:256" s="1" customFormat="1" x14ac:dyDescent="0.2">
      <c r="K66" s="9"/>
      <c r="L66" s="9"/>
      <c r="M66" s="9"/>
      <c r="IT66" s="72"/>
      <c r="IU66" s="72"/>
      <c r="IV66" s="72"/>
    </row>
    <row r="67" spans="11:256" s="1" customFormat="1" x14ac:dyDescent="0.2">
      <c r="K67" s="9"/>
      <c r="L67" s="9"/>
      <c r="M67" s="9"/>
      <c r="IT67" s="72"/>
      <c r="IU67" s="72"/>
      <c r="IV67" s="72"/>
    </row>
    <row r="68" spans="11:256" s="1" customFormat="1" x14ac:dyDescent="0.2">
      <c r="K68" s="9"/>
      <c r="L68" s="9"/>
      <c r="M68" s="9"/>
      <c r="IT68" s="72"/>
      <c r="IU68" s="72"/>
      <c r="IV68" s="72"/>
    </row>
    <row r="69" spans="11:256" s="1" customFormat="1" x14ac:dyDescent="0.2">
      <c r="K69" s="9"/>
      <c r="L69" s="9"/>
      <c r="M69" s="9"/>
      <c r="IT69" s="72"/>
      <c r="IU69" s="72"/>
      <c r="IV69" s="72"/>
    </row>
    <row r="70" spans="11:256" s="1" customFormat="1" x14ac:dyDescent="0.2">
      <c r="K70" s="9"/>
      <c r="L70" s="9"/>
      <c r="M70" s="9"/>
      <c r="IT70" s="72"/>
      <c r="IU70" s="72"/>
      <c r="IV70" s="72"/>
    </row>
    <row r="71" spans="11:256" s="1" customFormat="1" x14ac:dyDescent="0.2">
      <c r="K71" s="9"/>
      <c r="L71" s="9"/>
      <c r="M71" s="9"/>
      <c r="IT71" s="72"/>
      <c r="IU71" s="72"/>
      <c r="IV71" s="72"/>
    </row>
    <row r="72" spans="11:256" s="1" customFormat="1" x14ac:dyDescent="0.2">
      <c r="K72" s="9"/>
      <c r="L72" s="9"/>
      <c r="M72" s="9"/>
      <c r="IT72" s="72"/>
      <c r="IU72" s="72"/>
      <c r="IV72" s="72"/>
    </row>
    <row r="73" spans="11:256" s="1" customFormat="1" x14ac:dyDescent="0.2">
      <c r="K73" s="9"/>
      <c r="L73" s="9"/>
      <c r="M73" s="9"/>
      <c r="IT73" s="72"/>
      <c r="IU73" s="72"/>
      <c r="IV73" s="72"/>
    </row>
    <row r="74" spans="11:256" s="1" customFormat="1" x14ac:dyDescent="0.2">
      <c r="K74" s="9"/>
      <c r="L74" s="9"/>
      <c r="M74" s="9"/>
      <c r="IT74" s="72"/>
      <c r="IU74" s="72"/>
      <c r="IV74" s="72"/>
    </row>
    <row r="75" spans="11:256" s="1" customFormat="1" x14ac:dyDescent="0.2">
      <c r="K75" s="9"/>
      <c r="L75" s="9"/>
      <c r="M75" s="9"/>
      <c r="IT75" s="72"/>
      <c r="IU75" s="72"/>
      <c r="IV75" s="72"/>
    </row>
    <row r="76" spans="11:256" s="1" customFormat="1" x14ac:dyDescent="0.2">
      <c r="K76" s="9"/>
      <c r="L76" s="9"/>
      <c r="M76" s="9"/>
      <c r="IT76" s="72"/>
      <c r="IU76" s="72"/>
      <c r="IV76" s="72"/>
    </row>
    <row r="77" spans="11:256" s="1" customFormat="1" x14ac:dyDescent="0.2">
      <c r="K77" s="9"/>
      <c r="L77" s="9"/>
      <c r="M77" s="9"/>
      <c r="IT77" s="72"/>
      <c r="IU77" s="72"/>
      <c r="IV77" s="72"/>
    </row>
    <row r="78" spans="11:256" s="1" customFormat="1" x14ac:dyDescent="0.2">
      <c r="K78" s="9"/>
      <c r="L78" s="9"/>
      <c r="M78" s="9"/>
      <c r="IT78" s="72"/>
      <c r="IU78" s="72"/>
      <c r="IV78" s="72"/>
    </row>
    <row r="79" spans="11:256" s="1" customFormat="1" x14ac:dyDescent="0.2">
      <c r="K79" s="9"/>
      <c r="L79" s="9"/>
      <c r="M79" s="9"/>
      <c r="IT79" s="72"/>
      <c r="IU79" s="72"/>
      <c r="IV79" s="72"/>
    </row>
    <row r="80" spans="11:256" s="1" customFormat="1" x14ac:dyDescent="0.2">
      <c r="K80" s="9"/>
      <c r="L80" s="9"/>
      <c r="M80" s="9"/>
      <c r="IT80" s="72"/>
      <c r="IU80" s="72"/>
      <c r="IV80" s="72"/>
    </row>
    <row r="81" spans="11:256" s="1" customFormat="1" x14ac:dyDescent="0.2">
      <c r="K81" s="9"/>
      <c r="L81" s="9"/>
      <c r="M81" s="9"/>
      <c r="IT81" s="72"/>
      <c r="IU81" s="72"/>
      <c r="IV81" s="72"/>
    </row>
    <row r="82" spans="11:256" s="1" customFormat="1" x14ac:dyDescent="0.2">
      <c r="K82" s="9"/>
      <c r="L82" s="9"/>
      <c r="M82" s="9"/>
      <c r="IT82" s="72"/>
      <c r="IU82" s="72"/>
      <c r="IV82" s="72"/>
    </row>
    <row r="83" spans="11:256" s="1" customFormat="1" x14ac:dyDescent="0.2">
      <c r="K83" s="9"/>
      <c r="L83" s="9"/>
      <c r="M83" s="9"/>
      <c r="IT83" s="72"/>
      <c r="IU83" s="72"/>
      <c r="IV83" s="72"/>
    </row>
    <row r="84" spans="11:256" s="1" customFormat="1" x14ac:dyDescent="0.2">
      <c r="K84" s="9"/>
      <c r="L84" s="9"/>
      <c r="M84" s="9"/>
      <c r="IT84" s="72"/>
      <c r="IU84" s="72"/>
      <c r="IV84" s="72"/>
    </row>
    <row r="85" spans="11:256" s="1" customFormat="1" x14ac:dyDescent="0.2">
      <c r="K85" s="9"/>
      <c r="L85" s="9"/>
      <c r="M85" s="9"/>
      <c r="IT85" s="72"/>
      <c r="IU85" s="72"/>
      <c r="IV85" s="72"/>
    </row>
    <row r="86" spans="11:256" s="1" customFormat="1" x14ac:dyDescent="0.2">
      <c r="K86" s="9"/>
      <c r="L86" s="9"/>
      <c r="M86" s="9"/>
      <c r="IT86" s="72"/>
      <c r="IU86" s="72"/>
      <c r="IV86" s="72"/>
    </row>
    <row r="87" spans="11:256" s="1" customFormat="1" x14ac:dyDescent="0.2">
      <c r="K87" s="9"/>
      <c r="L87" s="9"/>
      <c r="M87" s="9"/>
      <c r="IT87" s="72"/>
      <c r="IU87" s="72"/>
      <c r="IV87" s="72"/>
    </row>
    <row r="88" spans="11:256" s="1" customFormat="1" x14ac:dyDescent="0.2">
      <c r="K88" s="9"/>
      <c r="L88" s="9"/>
      <c r="M88" s="9"/>
      <c r="IT88" s="72"/>
      <c r="IU88" s="72"/>
      <c r="IV88" s="72"/>
    </row>
    <row r="89" spans="11:256" s="1" customFormat="1" x14ac:dyDescent="0.2">
      <c r="K89" s="9"/>
      <c r="L89" s="9"/>
      <c r="M89" s="9"/>
      <c r="IT89" s="72"/>
      <c r="IU89" s="72"/>
      <c r="IV89" s="72"/>
    </row>
    <row r="90" spans="11:256" s="1" customFormat="1" x14ac:dyDescent="0.2">
      <c r="K90" s="9"/>
      <c r="L90" s="9"/>
      <c r="M90" s="9"/>
      <c r="IT90" s="72"/>
      <c r="IU90" s="72"/>
      <c r="IV90" s="72"/>
    </row>
    <row r="91" spans="11:256" s="1" customFormat="1" x14ac:dyDescent="0.2">
      <c r="K91" s="9"/>
      <c r="L91" s="9"/>
      <c r="M91" s="9"/>
      <c r="IT91" s="72"/>
      <c r="IU91" s="72"/>
      <c r="IV91" s="72"/>
    </row>
    <row r="92" spans="11:256" s="1" customFormat="1" x14ac:dyDescent="0.2">
      <c r="K92" s="9"/>
      <c r="L92" s="9"/>
      <c r="M92" s="9"/>
      <c r="IT92" s="72"/>
      <c r="IU92" s="72"/>
      <c r="IV92" s="72"/>
    </row>
    <row r="93" spans="11:256" s="1" customFormat="1" x14ac:dyDescent="0.2">
      <c r="K93" s="9"/>
      <c r="L93" s="9"/>
      <c r="M93" s="9"/>
      <c r="IT93" s="72"/>
      <c r="IU93" s="72"/>
      <c r="IV93" s="72"/>
    </row>
    <row r="94" spans="11:256" s="1" customFormat="1" x14ac:dyDescent="0.2">
      <c r="K94" s="9"/>
      <c r="L94" s="9"/>
      <c r="M94" s="9"/>
      <c r="IT94" s="72"/>
      <c r="IU94" s="72"/>
      <c r="IV94" s="72"/>
    </row>
    <row r="95" spans="11:256" s="1" customFormat="1" x14ac:dyDescent="0.2">
      <c r="K95" s="9"/>
      <c r="L95" s="9"/>
      <c r="M95" s="9"/>
      <c r="IT95" s="72"/>
      <c r="IU95" s="72"/>
      <c r="IV95" s="72"/>
    </row>
    <row r="96" spans="11:256" s="1" customFormat="1" x14ac:dyDescent="0.2">
      <c r="K96" s="9"/>
      <c r="L96" s="9"/>
      <c r="M96" s="9"/>
      <c r="IT96" s="72"/>
      <c r="IU96" s="72"/>
      <c r="IV96" s="72"/>
    </row>
    <row r="97" spans="11:256" s="1" customFormat="1" x14ac:dyDescent="0.2">
      <c r="K97" s="9"/>
      <c r="L97" s="9"/>
      <c r="M97" s="9"/>
      <c r="IT97" s="72"/>
      <c r="IU97" s="72"/>
      <c r="IV97" s="72"/>
    </row>
    <row r="98" spans="11:256" s="1" customFormat="1" x14ac:dyDescent="0.2">
      <c r="K98" s="9"/>
      <c r="L98" s="9"/>
      <c r="M98" s="9"/>
      <c r="IT98" s="72"/>
      <c r="IU98" s="72"/>
      <c r="IV98" s="72"/>
    </row>
    <row r="99" spans="11:256" s="1" customFormat="1" x14ac:dyDescent="0.2">
      <c r="K99" s="9"/>
      <c r="L99" s="9"/>
      <c r="M99" s="9"/>
      <c r="IT99" s="72"/>
      <c r="IU99" s="72"/>
      <c r="IV99" s="72"/>
    </row>
    <row r="100" spans="11:256" s="1" customFormat="1" x14ac:dyDescent="0.2">
      <c r="K100" s="9"/>
      <c r="L100" s="9"/>
      <c r="M100" s="9"/>
      <c r="IT100" s="72"/>
      <c r="IU100" s="72"/>
      <c r="IV100" s="72"/>
    </row>
    <row r="101" spans="11:256" s="1" customFormat="1" x14ac:dyDescent="0.2">
      <c r="K101" s="9"/>
      <c r="L101" s="9"/>
      <c r="M101" s="9"/>
      <c r="IT101" s="72"/>
      <c r="IU101" s="72"/>
      <c r="IV101" s="72"/>
    </row>
    <row r="102" spans="11:256" s="1" customFormat="1" x14ac:dyDescent="0.2">
      <c r="K102" s="9"/>
      <c r="L102" s="9"/>
      <c r="M102" s="9"/>
      <c r="IT102" s="72"/>
      <c r="IU102" s="72"/>
      <c r="IV102" s="72"/>
    </row>
    <row r="103" spans="11:256" s="1" customFormat="1" x14ac:dyDescent="0.2">
      <c r="K103" s="9"/>
      <c r="L103" s="9"/>
      <c r="M103" s="9"/>
      <c r="IT103" s="72"/>
      <c r="IU103" s="72"/>
      <c r="IV103" s="72"/>
    </row>
    <row r="104" spans="11:256" s="1" customFormat="1" x14ac:dyDescent="0.2">
      <c r="K104" s="9"/>
      <c r="L104" s="9"/>
      <c r="M104" s="9"/>
      <c r="IT104" s="72"/>
      <c r="IU104" s="72"/>
      <c r="IV104" s="72"/>
    </row>
    <row r="105" spans="11:256" s="1" customFormat="1" x14ac:dyDescent="0.2">
      <c r="K105" s="9"/>
      <c r="L105" s="9"/>
      <c r="M105" s="9"/>
      <c r="IT105" s="72"/>
      <c r="IU105" s="72"/>
      <c r="IV105" s="72"/>
    </row>
    <row r="106" spans="11:256" s="1" customFormat="1" x14ac:dyDescent="0.2">
      <c r="K106" s="9"/>
      <c r="L106" s="9"/>
      <c r="M106" s="9"/>
      <c r="IT106" s="72"/>
      <c r="IU106" s="72"/>
      <c r="IV106" s="72"/>
    </row>
    <row r="107" spans="11:256" s="1" customFormat="1" x14ac:dyDescent="0.2">
      <c r="K107" s="9"/>
      <c r="L107" s="9"/>
      <c r="M107" s="9"/>
      <c r="IT107" s="72"/>
      <c r="IU107" s="72"/>
      <c r="IV107" s="72"/>
    </row>
    <row r="108" spans="11:256" s="1" customFormat="1" x14ac:dyDescent="0.2">
      <c r="K108" s="9"/>
      <c r="L108" s="9"/>
      <c r="M108" s="9"/>
      <c r="IT108" s="72"/>
      <c r="IU108" s="72"/>
      <c r="IV108" s="72"/>
    </row>
    <row r="109" spans="11:256" s="1" customFormat="1" x14ac:dyDescent="0.2">
      <c r="K109" s="9"/>
      <c r="L109" s="9"/>
      <c r="M109" s="9"/>
      <c r="IT109" s="72"/>
      <c r="IU109" s="72"/>
      <c r="IV109" s="72"/>
    </row>
    <row r="110" spans="11:256" s="1" customFormat="1" x14ac:dyDescent="0.2">
      <c r="K110" s="9"/>
      <c r="L110" s="9"/>
      <c r="M110" s="9"/>
      <c r="IT110" s="72"/>
      <c r="IU110" s="72"/>
      <c r="IV110" s="72"/>
    </row>
    <row r="111" spans="11:256" s="1" customFormat="1" x14ac:dyDescent="0.2">
      <c r="K111" s="9"/>
      <c r="L111" s="9"/>
      <c r="M111" s="9"/>
      <c r="IT111" s="72"/>
      <c r="IU111" s="72"/>
      <c r="IV111" s="72"/>
    </row>
    <row r="112" spans="11:256" s="1" customFormat="1" x14ac:dyDescent="0.2">
      <c r="K112" s="9"/>
      <c r="L112" s="9"/>
      <c r="M112" s="9"/>
      <c r="IT112" s="72"/>
      <c r="IU112" s="72"/>
      <c r="IV112" s="72"/>
    </row>
    <row r="113" spans="11:256" s="1" customFormat="1" x14ac:dyDescent="0.2">
      <c r="K113" s="9"/>
      <c r="L113" s="9"/>
      <c r="M113" s="9"/>
      <c r="IT113" s="72"/>
      <c r="IU113" s="72"/>
      <c r="IV113" s="72"/>
    </row>
    <row r="114" spans="11:256" s="1" customFormat="1" x14ac:dyDescent="0.2">
      <c r="K114" s="9"/>
      <c r="L114" s="9"/>
      <c r="M114" s="9"/>
      <c r="IT114" s="72"/>
      <c r="IU114" s="72"/>
      <c r="IV114" s="72"/>
    </row>
    <row r="115" spans="11:256" s="1" customFormat="1" x14ac:dyDescent="0.2">
      <c r="K115" s="9"/>
      <c r="L115" s="9"/>
      <c r="M115" s="9"/>
      <c r="IT115" s="72"/>
      <c r="IU115" s="72"/>
      <c r="IV115" s="72"/>
    </row>
    <row r="116" spans="11:256" s="1" customFormat="1" x14ac:dyDescent="0.2">
      <c r="K116" s="9"/>
      <c r="L116" s="9"/>
      <c r="M116" s="9"/>
      <c r="IT116" s="72"/>
      <c r="IU116" s="72"/>
      <c r="IV116" s="72"/>
    </row>
    <row r="117" spans="11:256" s="1" customFormat="1" x14ac:dyDescent="0.2">
      <c r="K117" s="9"/>
      <c r="L117" s="9"/>
      <c r="M117" s="9"/>
      <c r="IT117" s="72"/>
      <c r="IU117" s="72"/>
      <c r="IV117" s="72"/>
    </row>
    <row r="118" spans="11:256" s="1" customFormat="1" x14ac:dyDescent="0.2">
      <c r="K118" s="9"/>
      <c r="L118" s="9"/>
      <c r="M118" s="9"/>
      <c r="IT118" s="72"/>
      <c r="IU118" s="72"/>
      <c r="IV118" s="72"/>
    </row>
    <row r="119" spans="11:256" s="1" customFormat="1" x14ac:dyDescent="0.2">
      <c r="K119" s="9"/>
      <c r="L119" s="9"/>
      <c r="M119" s="9"/>
      <c r="IT119" s="72"/>
      <c r="IU119" s="72"/>
      <c r="IV119" s="72"/>
    </row>
    <row r="120" spans="11:256" s="1" customFormat="1" x14ac:dyDescent="0.2">
      <c r="K120" s="9"/>
      <c r="L120" s="9"/>
      <c r="M120" s="9"/>
      <c r="IT120" s="72"/>
      <c r="IU120" s="72"/>
      <c r="IV120" s="72"/>
    </row>
    <row r="121" spans="11:256" s="1" customFormat="1" x14ac:dyDescent="0.2">
      <c r="K121" s="9"/>
      <c r="L121" s="9"/>
      <c r="M121" s="9"/>
      <c r="IT121" s="72"/>
      <c r="IU121" s="72"/>
      <c r="IV121" s="72"/>
    </row>
    <row r="122" spans="11:256" s="1" customFormat="1" x14ac:dyDescent="0.2">
      <c r="K122" s="9"/>
      <c r="L122" s="9"/>
      <c r="M122" s="9"/>
      <c r="IT122" s="72"/>
      <c r="IU122" s="72"/>
      <c r="IV122" s="72"/>
    </row>
    <row r="123" spans="11:256" s="1" customFormat="1" x14ac:dyDescent="0.2">
      <c r="K123" s="9"/>
      <c r="L123" s="9"/>
      <c r="M123" s="9"/>
      <c r="IT123" s="72"/>
      <c r="IU123" s="72"/>
      <c r="IV123" s="72"/>
    </row>
    <row r="124" spans="11:256" s="1" customFormat="1" x14ac:dyDescent="0.2">
      <c r="K124" s="9"/>
      <c r="L124" s="9"/>
      <c r="M124" s="9"/>
      <c r="IT124" s="72"/>
      <c r="IU124" s="72"/>
      <c r="IV124" s="72"/>
    </row>
    <row r="125" spans="11:256" s="1" customFormat="1" x14ac:dyDescent="0.2">
      <c r="K125" s="9"/>
      <c r="L125" s="9"/>
      <c r="M125" s="9"/>
      <c r="IT125" s="72"/>
      <c r="IU125" s="72"/>
      <c r="IV125" s="72"/>
    </row>
    <row r="126" spans="11:256" s="1" customFormat="1" x14ac:dyDescent="0.2">
      <c r="K126" s="9"/>
      <c r="L126" s="9"/>
      <c r="M126" s="9"/>
      <c r="IT126" s="72"/>
      <c r="IU126" s="72"/>
      <c r="IV126" s="72"/>
    </row>
    <row r="127" spans="11:256" s="1" customFormat="1" x14ac:dyDescent="0.2">
      <c r="K127" s="9"/>
      <c r="L127" s="9"/>
      <c r="M127" s="9"/>
      <c r="IT127" s="72"/>
      <c r="IU127" s="72"/>
      <c r="IV127" s="72"/>
    </row>
    <row r="128" spans="11:256" s="1" customFormat="1" x14ac:dyDescent="0.2">
      <c r="K128" s="9"/>
      <c r="L128" s="9"/>
      <c r="M128" s="9"/>
      <c r="IT128" s="72"/>
      <c r="IU128" s="72"/>
      <c r="IV128" s="72"/>
    </row>
    <row r="129" spans="11:256" s="1" customFormat="1" x14ac:dyDescent="0.2">
      <c r="K129" s="9"/>
      <c r="L129" s="9"/>
      <c r="M129" s="9"/>
      <c r="IT129" s="72"/>
      <c r="IU129" s="72"/>
      <c r="IV129" s="72"/>
    </row>
    <row r="130" spans="11:256" s="1" customFormat="1" x14ac:dyDescent="0.2">
      <c r="K130" s="9"/>
      <c r="L130" s="9"/>
      <c r="M130" s="9"/>
      <c r="IT130" s="72"/>
      <c r="IU130" s="72"/>
      <c r="IV130" s="72"/>
    </row>
    <row r="131" spans="11:256" s="1" customFormat="1" x14ac:dyDescent="0.2">
      <c r="K131" s="9"/>
      <c r="L131" s="9"/>
      <c r="M131" s="9"/>
      <c r="IT131" s="72"/>
      <c r="IU131" s="72"/>
      <c r="IV131" s="72"/>
    </row>
    <row r="132" spans="11:256" s="1" customFormat="1" x14ac:dyDescent="0.2">
      <c r="K132" s="9"/>
      <c r="L132" s="9"/>
      <c r="M132" s="9"/>
      <c r="IT132" s="72"/>
      <c r="IU132" s="72"/>
      <c r="IV132" s="72"/>
    </row>
    <row r="133" spans="11:256" s="1" customFormat="1" x14ac:dyDescent="0.2">
      <c r="K133" s="9"/>
      <c r="L133" s="9"/>
      <c r="M133" s="9"/>
      <c r="IT133" s="72"/>
      <c r="IU133" s="72"/>
      <c r="IV133" s="72"/>
    </row>
    <row r="134" spans="11:256" s="1" customFormat="1" x14ac:dyDescent="0.2">
      <c r="K134" s="9"/>
      <c r="L134" s="9"/>
      <c r="M134" s="9"/>
      <c r="IT134" s="72"/>
      <c r="IU134" s="72"/>
      <c r="IV134" s="72"/>
    </row>
    <row r="135" spans="11:256" s="1" customFormat="1" x14ac:dyDescent="0.2">
      <c r="K135" s="9"/>
      <c r="L135" s="9"/>
      <c r="M135" s="9"/>
      <c r="IT135" s="72"/>
      <c r="IU135" s="72"/>
      <c r="IV135" s="72"/>
    </row>
    <row r="136" spans="11:256" s="1" customFormat="1" x14ac:dyDescent="0.2">
      <c r="K136" s="9"/>
      <c r="L136" s="9"/>
      <c r="M136" s="9"/>
      <c r="IT136" s="72"/>
      <c r="IU136" s="72"/>
      <c r="IV136" s="72"/>
    </row>
    <row r="137" spans="11:256" s="1" customFormat="1" x14ac:dyDescent="0.2">
      <c r="K137" s="9"/>
      <c r="L137" s="9"/>
      <c r="M137" s="9"/>
      <c r="IT137" s="72"/>
      <c r="IU137" s="72"/>
      <c r="IV137" s="72"/>
    </row>
    <row r="138" spans="11:256" s="1" customFormat="1" x14ac:dyDescent="0.2">
      <c r="K138" s="9"/>
      <c r="L138" s="9"/>
      <c r="M138" s="9"/>
      <c r="IT138" s="72"/>
      <c r="IU138" s="72"/>
      <c r="IV138" s="72"/>
    </row>
    <row r="139" spans="11:256" s="1" customFormat="1" x14ac:dyDescent="0.2">
      <c r="K139" s="9"/>
      <c r="L139" s="9"/>
      <c r="M139" s="9"/>
      <c r="IT139" s="72"/>
      <c r="IU139" s="72"/>
      <c r="IV139" s="72"/>
    </row>
    <row r="140" spans="11:256" s="1" customFormat="1" x14ac:dyDescent="0.2">
      <c r="K140" s="9"/>
      <c r="L140" s="9"/>
      <c r="M140" s="9"/>
      <c r="IT140" s="72"/>
      <c r="IU140" s="72"/>
      <c r="IV140" s="72"/>
    </row>
    <row r="141" spans="11:256" s="1" customFormat="1" x14ac:dyDescent="0.2">
      <c r="K141" s="9"/>
      <c r="L141" s="9"/>
      <c r="M141" s="9"/>
      <c r="IT141" s="72"/>
      <c r="IU141" s="72"/>
      <c r="IV141" s="72"/>
    </row>
    <row r="142" spans="11:256" s="1" customFormat="1" x14ac:dyDescent="0.2">
      <c r="K142" s="9"/>
      <c r="L142" s="9"/>
      <c r="M142" s="9"/>
      <c r="IT142" s="72"/>
      <c r="IU142" s="72"/>
      <c r="IV142" s="72"/>
    </row>
    <row r="143" spans="11:256" s="1" customFormat="1" x14ac:dyDescent="0.2">
      <c r="K143" s="9"/>
      <c r="L143" s="9"/>
      <c r="M143" s="9"/>
      <c r="IT143" s="72"/>
      <c r="IU143" s="72"/>
      <c r="IV143" s="72"/>
    </row>
    <row r="144" spans="11:256" s="1" customFormat="1" x14ac:dyDescent="0.2">
      <c r="K144" s="9"/>
      <c r="L144" s="9"/>
      <c r="M144" s="9"/>
      <c r="IT144" s="72"/>
      <c r="IU144" s="72"/>
      <c r="IV144" s="72"/>
    </row>
    <row r="145" spans="11:256" s="1" customFormat="1" x14ac:dyDescent="0.2">
      <c r="K145" s="9"/>
      <c r="L145" s="9"/>
      <c r="M145" s="9"/>
      <c r="IT145" s="72"/>
      <c r="IU145" s="72"/>
      <c r="IV145" s="72"/>
    </row>
    <row r="146" spans="11:256" s="1" customFormat="1" x14ac:dyDescent="0.2">
      <c r="K146" s="9"/>
      <c r="L146" s="9"/>
      <c r="M146" s="9"/>
      <c r="IT146" s="72"/>
      <c r="IU146" s="72"/>
      <c r="IV146" s="72"/>
    </row>
    <row r="147" spans="11:256" s="1" customFormat="1" x14ac:dyDescent="0.2">
      <c r="K147" s="9"/>
      <c r="L147" s="9"/>
      <c r="M147" s="9"/>
      <c r="IT147" s="72"/>
      <c r="IU147" s="72"/>
      <c r="IV147" s="72"/>
    </row>
    <row r="148" spans="11:256" s="1" customFormat="1" x14ac:dyDescent="0.2">
      <c r="K148" s="9"/>
      <c r="L148" s="9"/>
      <c r="M148" s="9"/>
      <c r="IT148" s="72"/>
      <c r="IU148" s="72"/>
      <c r="IV148" s="72"/>
    </row>
    <row r="149" spans="11:256" s="1" customFormat="1" x14ac:dyDescent="0.2">
      <c r="K149" s="9"/>
      <c r="L149" s="9"/>
      <c r="M149" s="9"/>
      <c r="IT149" s="72"/>
      <c r="IU149" s="72"/>
      <c r="IV149" s="72"/>
    </row>
    <row r="150" spans="11:256" s="1" customFormat="1" x14ac:dyDescent="0.2">
      <c r="K150" s="9"/>
      <c r="L150" s="9"/>
      <c r="M150" s="9"/>
      <c r="IT150" s="72"/>
      <c r="IU150" s="72"/>
      <c r="IV150" s="72"/>
    </row>
    <row r="151" spans="11:256" s="1" customFormat="1" x14ac:dyDescent="0.2">
      <c r="K151" s="9"/>
      <c r="L151" s="9"/>
      <c r="M151" s="9"/>
      <c r="IT151" s="72"/>
      <c r="IU151" s="72"/>
      <c r="IV151" s="72"/>
    </row>
    <row r="152" spans="11:256" s="1" customFormat="1" x14ac:dyDescent="0.2">
      <c r="K152" s="9"/>
      <c r="L152" s="9"/>
      <c r="M152" s="9"/>
      <c r="IT152" s="72"/>
      <c r="IU152" s="72"/>
      <c r="IV152" s="72"/>
    </row>
    <row r="153" spans="11:256" s="1" customFormat="1" x14ac:dyDescent="0.2">
      <c r="K153" s="9"/>
      <c r="L153" s="9"/>
      <c r="M153" s="9"/>
      <c r="IT153" s="72"/>
      <c r="IU153" s="72"/>
      <c r="IV153" s="72"/>
    </row>
  </sheetData>
  <mergeCells count="6">
    <mergeCell ref="A1:M1"/>
    <mergeCell ref="B2:D2"/>
    <mergeCell ref="H2:J2"/>
    <mergeCell ref="K2:M2"/>
    <mergeCell ref="A2:A3"/>
    <mergeCell ref="E2:G2"/>
  </mergeCells>
  <phoneticPr fontId="12" type="noConversion"/>
  <printOptions horizontalCentered="1" verticalCentered="1"/>
  <pageMargins left="0.27559055118110237" right="0.27559055118110237" top="0.39370078740157483" bottom="0.39370078740157483" header="0.27559055118110237" footer="0.27559055118110237"/>
  <pageSetup paperSize="9" scale="95" orientation="landscape" useFirstPageNumber="1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6"/>
    <pageSetUpPr fitToPage="1"/>
  </sheetPr>
  <dimension ref="A1:N144"/>
  <sheetViews>
    <sheetView showGridLines="0" showZeros="0" workbookViewId="0">
      <selection activeCell="F14" sqref="F14"/>
    </sheetView>
  </sheetViews>
  <sheetFormatPr defaultColWidth="8" defaultRowHeight="12.75" x14ac:dyDescent="0.2"/>
  <cols>
    <col min="1" max="1" width="31.140625" style="72" customWidth="1"/>
    <col min="2" max="2" width="15" style="72" customWidth="1"/>
    <col min="3" max="3" width="14.7109375" style="72" customWidth="1"/>
    <col min="4" max="4" width="12.85546875" style="72" customWidth="1"/>
    <col min="5" max="5" width="7.28515625" style="72" customWidth="1"/>
    <col min="6" max="6" width="25.5703125" style="72" customWidth="1"/>
    <col min="7" max="7" width="12" style="72" customWidth="1"/>
    <col min="8" max="8" width="11.42578125" style="72" customWidth="1"/>
    <col min="9" max="9" width="10.85546875" style="72" customWidth="1"/>
    <col min="10" max="16384" width="8" style="72"/>
  </cols>
  <sheetData>
    <row r="1" spans="1:14" s="13" customFormat="1" ht="26.1" customHeight="1" x14ac:dyDescent="0.25">
      <c r="A1" s="338" t="s">
        <v>54</v>
      </c>
      <c r="B1" s="338"/>
      <c r="C1" s="338"/>
      <c r="D1" s="338"/>
    </row>
    <row r="2" spans="1:14" s="13" customFormat="1" ht="12.75" customHeight="1" x14ac:dyDescent="0.25">
      <c r="A2" s="77"/>
      <c r="B2" s="14"/>
      <c r="C2" s="14"/>
      <c r="D2" s="12"/>
    </row>
    <row r="3" spans="1:14" s="13" customFormat="1" ht="47.25" customHeight="1" x14ac:dyDescent="0.25">
      <c r="A3" s="38"/>
      <c r="B3" s="73" t="s">
        <v>48</v>
      </c>
      <c r="C3" s="73" t="s">
        <v>47</v>
      </c>
      <c r="D3" s="24" t="s">
        <v>2</v>
      </c>
      <c r="F3" s="12"/>
      <c r="G3" s="14"/>
      <c r="H3" s="14"/>
      <c r="I3" s="15"/>
    </row>
    <row r="4" spans="1:14" s="13" customFormat="1" ht="32.1" customHeight="1" x14ac:dyDescent="0.25">
      <c r="A4" s="39" t="s">
        <v>51</v>
      </c>
      <c r="B4" s="40">
        <f>B5+B11+B12+B13</f>
        <v>1275085</v>
      </c>
      <c r="C4" s="40">
        <f>C5+C11+C12+C13</f>
        <v>2573992</v>
      </c>
      <c r="D4" s="297">
        <f t="shared" ref="D4:D13" si="0">(B4/C4)-1</f>
        <v>-0.50462744250953384</v>
      </c>
      <c r="E4" s="16"/>
      <c r="F4" s="16"/>
      <c r="G4" s="16"/>
      <c r="H4" s="16"/>
      <c r="I4" s="16"/>
      <c r="J4" s="16"/>
      <c r="K4" s="16"/>
      <c r="L4" s="16"/>
      <c r="M4" s="16"/>
      <c r="N4" s="16"/>
    </row>
    <row r="5" spans="1:14" s="13" customFormat="1" ht="32.1" customHeight="1" x14ac:dyDescent="0.25">
      <c r="A5" s="148" t="s">
        <v>52</v>
      </c>
      <c r="B5" s="149">
        <f>SUM(B6:B9)</f>
        <v>1270617</v>
      </c>
      <c r="C5" s="149">
        <f>SUM(C6:C9)</f>
        <v>2565363</v>
      </c>
      <c r="D5" s="298">
        <f t="shared" si="0"/>
        <v>-0.50470284322335668</v>
      </c>
      <c r="F5" s="3"/>
      <c r="G5" s="3"/>
      <c r="H5" s="3"/>
      <c r="I5" s="3"/>
    </row>
    <row r="6" spans="1:14" s="13" customFormat="1" ht="24" customHeight="1" x14ac:dyDescent="0.25">
      <c r="A6" s="27" t="s">
        <v>19</v>
      </c>
      <c r="B6" s="205">
        <v>904778</v>
      </c>
      <c r="C6" s="205">
        <v>2181781</v>
      </c>
      <c r="D6" s="299">
        <f t="shared" si="0"/>
        <v>-0.58530301620556791</v>
      </c>
      <c r="F6" s="3"/>
      <c r="G6" s="3"/>
      <c r="H6" s="3"/>
      <c r="I6" s="3"/>
    </row>
    <row r="7" spans="1:14" s="13" customFormat="1" ht="24" customHeight="1" x14ac:dyDescent="0.25">
      <c r="A7" s="27" t="s">
        <v>20</v>
      </c>
      <c r="B7" s="205">
        <v>40167</v>
      </c>
      <c r="C7" s="205">
        <v>87843</v>
      </c>
      <c r="D7" s="322">
        <f t="shared" si="0"/>
        <v>-0.54274102660428269</v>
      </c>
      <c r="F7" s="3"/>
      <c r="G7" s="3"/>
      <c r="H7" s="3"/>
      <c r="I7" s="3"/>
    </row>
    <row r="8" spans="1:14" s="13" customFormat="1" ht="24" customHeight="1" x14ac:dyDescent="0.25">
      <c r="A8" s="27" t="s">
        <v>21</v>
      </c>
      <c r="B8" s="205">
        <v>321196</v>
      </c>
      <c r="C8" s="205">
        <v>270689</v>
      </c>
      <c r="D8" s="351">
        <f t="shared" si="0"/>
        <v>0.1865868210381656</v>
      </c>
      <c r="F8" s="3"/>
      <c r="G8" s="3"/>
      <c r="H8" s="3"/>
      <c r="I8" s="3"/>
    </row>
    <row r="9" spans="1:14" s="13" customFormat="1" ht="24" customHeight="1" x14ac:dyDescent="0.25">
      <c r="A9" s="181" t="s">
        <v>44</v>
      </c>
      <c r="B9" s="206">
        <v>4476</v>
      </c>
      <c r="C9" s="206">
        <v>25050</v>
      </c>
      <c r="D9" s="300">
        <f t="shared" si="0"/>
        <v>-0.82131736526946109</v>
      </c>
      <c r="F9" s="3"/>
      <c r="G9" s="3"/>
      <c r="H9" s="3"/>
      <c r="I9" s="3"/>
    </row>
    <row r="10" spans="1:14" s="13" customFormat="1" ht="24" customHeight="1" x14ac:dyDescent="0.25">
      <c r="A10" s="182" t="s">
        <v>22</v>
      </c>
      <c r="B10" s="149">
        <f>SUM(B11:B13)</f>
        <v>4468</v>
      </c>
      <c r="C10" s="149">
        <f>SUM(C11:C13)</f>
        <v>8629</v>
      </c>
      <c r="D10" s="298">
        <f t="shared" si="0"/>
        <v>-0.48221114845289137</v>
      </c>
      <c r="F10" s="3"/>
      <c r="G10" s="3"/>
      <c r="H10" s="3"/>
      <c r="I10" s="3"/>
    </row>
    <row r="11" spans="1:14" s="13" customFormat="1" ht="24" customHeight="1" x14ac:dyDescent="0.25">
      <c r="A11" s="27" t="s">
        <v>23</v>
      </c>
      <c r="B11" s="207">
        <v>757</v>
      </c>
      <c r="C11" s="207">
        <v>3340</v>
      </c>
      <c r="D11" s="299">
        <f t="shared" si="0"/>
        <v>-0.77335329341317371</v>
      </c>
      <c r="F11" s="3"/>
      <c r="G11" s="3"/>
      <c r="H11" s="3"/>
      <c r="I11" s="3"/>
    </row>
    <row r="12" spans="1:14" s="13" customFormat="1" ht="24" customHeight="1" x14ac:dyDescent="0.25">
      <c r="A12" s="28" t="s">
        <v>24</v>
      </c>
      <c r="B12" s="206">
        <v>2303</v>
      </c>
      <c r="C12" s="206">
        <v>2405</v>
      </c>
      <c r="D12" s="300">
        <f t="shared" si="0"/>
        <v>-4.2411642411642414E-2</v>
      </c>
      <c r="F12" s="3"/>
      <c r="G12" s="3"/>
      <c r="H12" s="3"/>
      <c r="I12" s="3"/>
    </row>
    <row r="13" spans="1:14" s="13" customFormat="1" ht="21.95" customHeight="1" x14ac:dyDescent="0.25">
      <c r="A13" s="41" t="s">
        <v>25</v>
      </c>
      <c r="B13" s="207">
        <v>1408</v>
      </c>
      <c r="C13" s="207">
        <v>2884</v>
      </c>
      <c r="D13" s="299">
        <f t="shared" si="0"/>
        <v>-0.51178918169209431</v>
      </c>
      <c r="E13" s="17"/>
    </row>
    <row r="14" spans="1:14" s="13" customFormat="1" ht="15.75" x14ac:dyDescent="0.25">
      <c r="B14" s="18"/>
      <c r="C14" s="18"/>
    </row>
    <row r="15" spans="1:14" s="13" customFormat="1" ht="15.75" x14ac:dyDescent="0.25">
      <c r="B15" s="18"/>
      <c r="C15" s="18"/>
    </row>
    <row r="16" spans="1:14" s="13" customFormat="1" ht="15.75" x14ac:dyDescent="0.25">
      <c r="A16" s="42"/>
      <c r="B16" s="19"/>
      <c r="C16" s="18"/>
    </row>
    <row r="17" spans="2:3" s="13" customFormat="1" ht="15.75" x14ac:dyDescent="0.25">
      <c r="B17" s="18"/>
      <c r="C17" s="18"/>
    </row>
    <row r="18" spans="2:3" s="13" customFormat="1" ht="15.75" x14ac:dyDescent="0.25">
      <c r="B18" s="18"/>
      <c r="C18" s="18"/>
    </row>
    <row r="19" spans="2:3" s="13" customFormat="1" ht="15.75" x14ac:dyDescent="0.25">
      <c r="B19" s="18"/>
      <c r="C19" s="18"/>
    </row>
    <row r="20" spans="2:3" s="13" customFormat="1" ht="15.75" x14ac:dyDescent="0.25">
      <c r="B20" s="18"/>
      <c r="C20" s="18"/>
    </row>
    <row r="21" spans="2:3" s="13" customFormat="1" ht="15.75" x14ac:dyDescent="0.25">
      <c r="B21" s="18"/>
      <c r="C21" s="18"/>
    </row>
    <row r="22" spans="2:3" s="13" customFormat="1" ht="15.75" x14ac:dyDescent="0.25">
      <c r="B22" s="18"/>
      <c r="C22" s="18"/>
    </row>
    <row r="23" spans="2:3" s="13" customFormat="1" ht="15.75" x14ac:dyDescent="0.25">
      <c r="B23" s="18"/>
      <c r="C23" s="18"/>
    </row>
    <row r="24" spans="2:3" s="13" customFormat="1" ht="15.75" x14ac:dyDescent="0.25">
      <c r="B24" s="18"/>
      <c r="C24" s="18"/>
    </row>
    <row r="25" spans="2:3" s="13" customFormat="1" ht="15.75" x14ac:dyDescent="0.25">
      <c r="B25" s="18"/>
      <c r="C25" s="18"/>
    </row>
    <row r="26" spans="2:3" s="13" customFormat="1" ht="15.75" x14ac:dyDescent="0.25">
      <c r="B26" s="18"/>
      <c r="C26" s="18"/>
    </row>
    <row r="27" spans="2:3" s="13" customFormat="1" ht="15.75" x14ac:dyDescent="0.25">
      <c r="B27" s="18"/>
      <c r="C27" s="18"/>
    </row>
    <row r="28" spans="2:3" s="13" customFormat="1" ht="15.75" x14ac:dyDescent="0.25">
      <c r="B28" s="18"/>
      <c r="C28" s="18"/>
    </row>
    <row r="29" spans="2:3" s="13" customFormat="1" ht="15.75" x14ac:dyDescent="0.25">
      <c r="B29" s="18"/>
      <c r="C29" s="18"/>
    </row>
    <row r="30" spans="2:3" s="13" customFormat="1" ht="15.75" x14ac:dyDescent="0.25">
      <c r="B30" s="18"/>
      <c r="C30" s="18"/>
    </row>
    <row r="31" spans="2:3" s="13" customFormat="1" ht="15.75" x14ac:dyDescent="0.25">
      <c r="B31" s="18"/>
      <c r="C31" s="18"/>
    </row>
    <row r="32" spans="2:3" s="13" customFormat="1" ht="15.75" x14ac:dyDescent="0.25">
      <c r="B32" s="18"/>
      <c r="C32" s="18"/>
    </row>
    <row r="33" spans="2:3" s="13" customFormat="1" ht="15.75" x14ac:dyDescent="0.25">
      <c r="B33" s="18"/>
      <c r="C33" s="18"/>
    </row>
    <row r="34" spans="2:3" s="13" customFormat="1" ht="15.75" x14ac:dyDescent="0.25">
      <c r="B34" s="18"/>
      <c r="C34" s="18"/>
    </row>
    <row r="35" spans="2:3" s="13" customFormat="1" ht="15.75" x14ac:dyDescent="0.25">
      <c r="B35" s="18"/>
      <c r="C35" s="18"/>
    </row>
    <row r="36" spans="2:3" s="13" customFormat="1" ht="15.75" x14ac:dyDescent="0.25">
      <c r="B36" s="18"/>
      <c r="C36" s="18"/>
    </row>
    <row r="37" spans="2:3" s="13" customFormat="1" ht="15.75" x14ac:dyDescent="0.25">
      <c r="B37" s="18"/>
      <c r="C37" s="18"/>
    </row>
    <row r="38" spans="2:3" s="13" customFormat="1" ht="15.75" x14ac:dyDescent="0.25">
      <c r="B38" s="18"/>
      <c r="C38" s="18"/>
    </row>
    <row r="39" spans="2:3" s="13" customFormat="1" ht="15.75" x14ac:dyDescent="0.25">
      <c r="B39" s="18"/>
      <c r="C39" s="18"/>
    </row>
    <row r="40" spans="2:3" s="13" customFormat="1" ht="15.75" x14ac:dyDescent="0.25">
      <c r="B40" s="18"/>
      <c r="C40" s="18"/>
    </row>
    <row r="41" spans="2:3" s="13" customFormat="1" ht="15.75" x14ac:dyDescent="0.25">
      <c r="B41" s="18"/>
      <c r="C41" s="18"/>
    </row>
    <row r="42" spans="2:3" s="13" customFormat="1" ht="15.75" x14ac:dyDescent="0.25">
      <c r="B42" s="18"/>
      <c r="C42" s="18"/>
    </row>
    <row r="43" spans="2:3" s="13" customFormat="1" ht="15.75" x14ac:dyDescent="0.25">
      <c r="B43" s="18"/>
      <c r="C43" s="18"/>
    </row>
    <row r="44" spans="2:3" s="13" customFormat="1" ht="15.75" x14ac:dyDescent="0.25">
      <c r="B44" s="18"/>
      <c r="C44" s="18"/>
    </row>
    <row r="45" spans="2:3" s="13" customFormat="1" ht="15.75" x14ac:dyDescent="0.25">
      <c r="B45" s="18"/>
      <c r="C45" s="18"/>
    </row>
    <row r="46" spans="2:3" s="13" customFormat="1" ht="15.75" x14ac:dyDescent="0.25">
      <c r="B46" s="18"/>
      <c r="C46" s="18"/>
    </row>
    <row r="47" spans="2:3" s="13" customFormat="1" ht="15.75" x14ac:dyDescent="0.25">
      <c r="B47" s="18"/>
      <c r="C47" s="18"/>
    </row>
    <row r="48" spans="2:3" s="13" customFormat="1" ht="15.75" x14ac:dyDescent="0.25">
      <c r="B48" s="18"/>
      <c r="C48" s="18"/>
    </row>
    <row r="49" spans="2:3" s="13" customFormat="1" ht="15.75" x14ac:dyDescent="0.25">
      <c r="B49" s="18"/>
      <c r="C49" s="18"/>
    </row>
    <row r="50" spans="2:3" s="13" customFormat="1" ht="15.75" x14ac:dyDescent="0.25">
      <c r="B50" s="18"/>
      <c r="C50" s="18"/>
    </row>
    <row r="51" spans="2:3" s="13" customFormat="1" ht="15.75" x14ac:dyDescent="0.25">
      <c r="B51" s="18"/>
      <c r="C51" s="18"/>
    </row>
    <row r="52" spans="2:3" s="13" customFormat="1" ht="15.75" x14ac:dyDescent="0.25">
      <c r="B52" s="18"/>
      <c r="C52" s="18"/>
    </row>
    <row r="53" spans="2:3" s="13" customFormat="1" ht="15.75" x14ac:dyDescent="0.25">
      <c r="B53" s="18"/>
      <c r="C53" s="18"/>
    </row>
    <row r="54" spans="2:3" s="13" customFormat="1" ht="15.75" x14ac:dyDescent="0.25">
      <c r="B54" s="18"/>
      <c r="C54" s="18"/>
    </row>
    <row r="55" spans="2:3" s="13" customFormat="1" ht="15.75" x14ac:dyDescent="0.25">
      <c r="B55" s="18"/>
      <c r="C55" s="18"/>
    </row>
    <row r="56" spans="2:3" s="13" customFormat="1" ht="15.75" x14ac:dyDescent="0.25">
      <c r="B56" s="18"/>
      <c r="C56" s="18"/>
    </row>
    <row r="57" spans="2:3" s="13" customFormat="1" ht="15.75" x14ac:dyDescent="0.25">
      <c r="B57" s="18"/>
      <c r="C57" s="18"/>
    </row>
    <row r="58" spans="2:3" s="13" customFormat="1" ht="15.75" x14ac:dyDescent="0.25">
      <c r="B58" s="18"/>
      <c r="C58" s="18"/>
    </row>
    <row r="59" spans="2:3" s="13" customFormat="1" ht="15.75" x14ac:dyDescent="0.25">
      <c r="B59" s="18"/>
      <c r="C59" s="18"/>
    </row>
    <row r="60" spans="2:3" s="13" customFormat="1" ht="15.75" x14ac:dyDescent="0.25">
      <c r="B60" s="18"/>
      <c r="C60" s="18"/>
    </row>
    <row r="61" spans="2:3" s="13" customFormat="1" ht="15.75" x14ac:dyDescent="0.25">
      <c r="B61" s="18"/>
      <c r="C61" s="18"/>
    </row>
    <row r="62" spans="2:3" s="13" customFormat="1" ht="15.75" x14ac:dyDescent="0.25">
      <c r="B62" s="18"/>
      <c r="C62" s="18"/>
    </row>
    <row r="63" spans="2:3" s="13" customFormat="1" ht="15.75" x14ac:dyDescent="0.25">
      <c r="B63" s="18"/>
      <c r="C63" s="18"/>
    </row>
    <row r="64" spans="2:3" s="13" customFormat="1" ht="15.75" x14ac:dyDescent="0.25">
      <c r="B64" s="18"/>
      <c r="C64" s="18"/>
    </row>
    <row r="65" spans="2:3" s="13" customFormat="1" ht="15.75" x14ac:dyDescent="0.25">
      <c r="B65" s="18"/>
      <c r="C65" s="18"/>
    </row>
    <row r="66" spans="2:3" s="13" customFormat="1" ht="15.75" x14ac:dyDescent="0.25">
      <c r="B66" s="18"/>
      <c r="C66" s="18"/>
    </row>
    <row r="67" spans="2:3" s="13" customFormat="1" ht="15.75" x14ac:dyDescent="0.25">
      <c r="B67" s="18"/>
      <c r="C67" s="18"/>
    </row>
    <row r="68" spans="2:3" s="13" customFormat="1" ht="15.75" x14ac:dyDescent="0.25">
      <c r="B68" s="18"/>
      <c r="C68" s="18"/>
    </row>
    <row r="69" spans="2:3" s="13" customFormat="1" ht="15.75" x14ac:dyDescent="0.25">
      <c r="B69" s="18"/>
      <c r="C69" s="18"/>
    </row>
    <row r="70" spans="2:3" s="13" customFormat="1" ht="15.75" x14ac:dyDescent="0.25">
      <c r="B70" s="18"/>
      <c r="C70" s="18"/>
    </row>
    <row r="71" spans="2:3" s="13" customFormat="1" ht="15.75" x14ac:dyDescent="0.25">
      <c r="B71" s="18"/>
      <c r="C71" s="18"/>
    </row>
    <row r="72" spans="2:3" s="13" customFormat="1" ht="15.75" x14ac:dyDescent="0.25">
      <c r="B72" s="18"/>
      <c r="C72" s="18"/>
    </row>
    <row r="73" spans="2:3" s="13" customFormat="1" ht="15.75" x14ac:dyDescent="0.25">
      <c r="B73" s="18"/>
      <c r="C73" s="18"/>
    </row>
    <row r="74" spans="2:3" s="13" customFormat="1" ht="15.75" x14ac:dyDescent="0.25">
      <c r="B74" s="18"/>
      <c r="C74" s="18"/>
    </row>
    <row r="75" spans="2:3" s="13" customFormat="1" ht="15.75" x14ac:dyDescent="0.25">
      <c r="B75" s="18"/>
      <c r="C75" s="18"/>
    </row>
    <row r="76" spans="2:3" s="13" customFormat="1" ht="15.75" x14ac:dyDescent="0.25">
      <c r="B76" s="18"/>
      <c r="C76" s="18"/>
    </row>
    <row r="77" spans="2:3" s="13" customFormat="1" ht="15.75" x14ac:dyDescent="0.25">
      <c r="B77" s="18"/>
      <c r="C77" s="18"/>
    </row>
    <row r="78" spans="2:3" s="13" customFormat="1" ht="15.75" x14ac:dyDescent="0.25">
      <c r="B78" s="18"/>
      <c r="C78" s="18"/>
    </row>
    <row r="79" spans="2:3" s="13" customFormat="1" ht="15.75" x14ac:dyDescent="0.25">
      <c r="B79" s="18"/>
      <c r="C79" s="18"/>
    </row>
    <row r="80" spans="2:3" s="13" customFormat="1" ht="15.75" x14ac:dyDescent="0.25">
      <c r="B80" s="18"/>
      <c r="C80" s="18"/>
    </row>
    <row r="81" spans="2:3" s="13" customFormat="1" ht="15.75" x14ac:dyDescent="0.25">
      <c r="B81" s="18"/>
      <c r="C81" s="18"/>
    </row>
    <row r="82" spans="2:3" s="13" customFormat="1" ht="15.75" x14ac:dyDescent="0.25">
      <c r="B82" s="18"/>
      <c r="C82" s="18"/>
    </row>
    <row r="83" spans="2:3" s="13" customFormat="1" ht="15.75" x14ac:dyDescent="0.25">
      <c r="B83" s="18"/>
      <c r="C83" s="18"/>
    </row>
    <row r="84" spans="2:3" s="13" customFormat="1" ht="15.75" x14ac:dyDescent="0.25">
      <c r="B84" s="18"/>
      <c r="C84" s="18"/>
    </row>
    <row r="85" spans="2:3" s="13" customFormat="1" ht="15.75" x14ac:dyDescent="0.25">
      <c r="B85" s="18"/>
      <c r="C85" s="18"/>
    </row>
    <row r="86" spans="2:3" s="13" customFormat="1" ht="15.75" x14ac:dyDescent="0.25">
      <c r="B86" s="18"/>
      <c r="C86" s="18"/>
    </row>
    <row r="87" spans="2:3" s="13" customFormat="1" ht="15.75" x14ac:dyDescent="0.25">
      <c r="B87" s="18"/>
      <c r="C87" s="18"/>
    </row>
    <row r="88" spans="2:3" s="13" customFormat="1" ht="15.75" x14ac:dyDescent="0.25">
      <c r="B88" s="18"/>
      <c r="C88" s="18"/>
    </row>
    <row r="89" spans="2:3" s="13" customFormat="1" ht="15.75" x14ac:dyDescent="0.25">
      <c r="B89" s="18"/>
      <c r="C89" s="18"/>
    </row>
    <row r="90" spans="2:3" s="13" customFormat="1" ht="15.75" x14ac:dyDescent="0.25">
      <c r="B90" s="18"/>
      <c r="C90" s="18"/>
    </row>
    <row r="91" spans="2:3" s="13" customFormat="1" ht="15.75" x14ac:dyDescent="0.25">
      <c r="B91" s="18"/>
      <c r="C91" s="18"/>
    </row>
    <row r="92" spans="2:3" s="13" customFormat="1" ht="15.75" x14ac:dyDescent="0.25">
      <c r="B92" s="18"/>
      <c r="C92" s="18"/>
    </row>
    <row r="93" spans="2:3" s="13" customFormat="1" ht="15.75" x14ac:dyDescent="0.25">
      <c r="B93" s="18"/>
      <c r="C93" s="18"/>
    </row>
    <row r="94" spans="2:3" s="13" customFormat="1" ht="15.75" x14ac:dyDescent="0.25">
      <c r="B94" s="18"/>
      <c r="C94" s="18"/>
    </row>
    <row r="95" spans="2:3" s="13" customFormat="1" ht="15.75" x14ac:dyDescent="0.25">
      <c r="B95" s="18"/>
      <c r="C95" s="18"/>
    </row>
    <row r="96" spans="2:3" s="13" customFormat="1" ht="15.75" x14ac:dyDescent="0.25">
      <c r="B96" s="18"/>
      <c r="C96" s="18"/>
    </row>
    <row r="97" spans="2:3" s="13" customFormat="1" ht="15.75" x14ac:dyDescent="0.25">
      <c r="B97" s="18"/>
      <c r="C97" s="18"/>
    </row>
    <row r="98" spans="2:3" s="13" customFormat="1" ht="15.75" x14ac:dyDescent="0.25">
      <c r="B98" s="18"/>
      <c r="C98" s="18"/>
    </row>
    <row r="99" spans="2:3" s="13" customFormat="1" ht="15.75" x14ac:dyDescent="0.25">
      <c r="B99" s="18"/>
      <c r="C99" s="18"/>
    </row>
    <row r="100" spans="2:3" s="13" customFormat="1" ht="15.75" x14ac:dyDescent="0.25">
      <c r="B100" s="18"/>
      <c r="C100" s="18"/>
    </row>
    <row r="101" spans="2:3" s="13" customFormat="1" ht="15.75" x14ac:dyDescent="0.25">
      <c r="B101" s="18"/>
      <c r="C101" s="18"/>
    </row>
    <row r="102" spans="2:3" s="13" customFormat="1" ht="15.75" x14ac:dyDescent="0.25">
      <c r="B102" s="18"/>
      <c r="C102" s="18"/>
    </row>
    <row r="103" spans="2:3" s="13" customFormat="1" ht="15.75" x14ac:dyDescent="0.25">
      <c r="B103" s="18"/>
      <c r="C103" s="18"/>
    </row>
    <row r="104" spans="2:3" s="13" customFormat="1" ht="15.75" x14ac:dyDescent="0.25">
      <c r="B104" s="18"/>
      <c r="C104" s="18"/>
    </row>
    <row r="105" spans="2:3" s="13" customFormat="1" ht="15.75" x14ac:dyDescent="0.25">
      <c r="B105" s="18"/>
      <c r="C105" s="18"/>
    </row>
    <row r="106" spans="2:3" s="13" customFormat="1" ht="15.75" x14ac:dyDescent="0.25">
      <c r="B106" s="18"/>
      <c r="C106" s="18"/>
    </row>
    <row r="107" spans="2:3" s="13" customFormat="1" ht="15.75" x14ac:dyDescent="0.25">
      <c r="B107" s="18"/>
      <c r="C107" s="18"/>
    </row>
    <row r="108" spans="2:3" s="13" customFormat="1" ht="15.75" x14ac:dyDescent="0.25">
      <c r="B108" s="18"/>
      <c r="C108" s="18"/>
    </row>
    <row r="109" spans="2:3" s="13" customFormat="1" ht="15.75" x14ac:dyDescent="0.25">
      <c r="B109" s="18"/>
      <c r="C109" s="18"/>
    </row>
    <row r="110" spans="2:3" s="13" customFormat="1" ht="15.75" x14ac:dyDescent="0.25">
      <c r="B110" s="18"/>
      <c r="C110" s="18"/>
    </row>
    <row r="111" spans="2:3" s="13" customFormat="1" ht="15.75" x14ac:dyDescent="0.25">
      <c r="B111" s="18"/>
      <c r="C111" s="18"/>
    </row>
    <row r="112" spans="2:3" s="13" customFormat="1" ht="15.75" x14ac:dyDescent="0.25">
      <c r="B112" s="18"/>
      <c r="C112" s="18"/>
    </row>
    <row r="113" spans="2:3" s="13" customFormat="1" ht="15.75" x14ac:dyDescent="0.25">
      <c r="B113" s="18"/>
      <c r="C113" s="18"/>
    </row>
    <row r="114" spans="2:3" s="13" customFormat="1" ht="15.75" x14ac:dyDescent="0.25">
      <c r="B114" s="18"/>
      <c r="C114" s="18"/>
    </row>
    <row r="115" spans="2:3" s="13" customFormat="1" ht="15.75" x14ac:dyDescent="0.25">
      <c r="B115" s="18"/>
      <c r="C115" s="18"/>
    </row>
    <row r="116" spans="2:3" s="13" customFormat="1" ht="15.75" x14ac:dyDescent="0.25">
      <c r="B116" s="18"/>
      <c r="C116" s="18"/>
    </row>
    <row r="117" spans="2:3" s="13" customFormat="1" ht="15.75" x14ac:dyDescent="0.25">
      <c r="B117" s="18"/>
      <c r="C117" s="18"/>
    </row>
    <row r="118" spans="2:3" s="13" customFormat="1" ht="15.75" x14ac:dyDescent="0.25">
      <c r="B118" s="18"/>
      <c r="C118" s="18"/>
    </row>
    <row r="119" spans="2:3" s="13" customFormat="1" ht="15.75" x14ac:dyDescent="0.25">
      <c r="B119" s="18"/>
      <c r="C119" s="18"/>
    </row>
    <row r="120" spans="2:3" s="13" customFormat="1" ht="15.75" x14ac:dyDescent="0.25">
      <c r="B120" s="18"/>
      <c r="C120" s="18"/>
    </row>
    <row r="121" spans="2:3" s="13" customFormat="1" ht="15.75" x14ac:dyDescent="0.25">
      <c r="B121" s="18"/>
      <c r="C121" s="18"/>
    </row>
    <row r="122" spans="2:3" s="13" customFormat="1" ht="15.75" x14ac:dyDescent="0.25">
      <c r="B122" s="18"/>
      <c r="C122" s="18"/>
    </row>
    <row r="123" spans="2:3" s="13" customFormat="1" ht="15.75" x14ac:dyDescent="0.25">
      <c r="B123" s="18"/>
      <c r="C123" s="18"/>
    </row>
    <row r="124" spans="2:3" s="13" customFormat="1" ht="15.75" x14ac:dyDescent="0.25">
      <c r="B124" s="18"/>
      <c r="C124" s="18"/>
    </row>
    <row r="125" spans="2:3" s="13" customFormat="1" ht="15.75" x14ac:dyDescent="0.25">
      <c r="B125" s="18"/>
      <c r="C125" s="18"/>
    </row>
    <row r="126" spans="2:3" s="13" customFormat="1" ht="15.75" x14ac:dyDescent="0.25">
      <c r="B126" s="18"/>
      <c r="C126" s="18"/>
    </row>
    <row r="127" spans="2:3" s="13" customFormat="1" ht="15.75" x14ac:dyDescent="0.25">
      <c r="B127" s="18"/>
      <c r="C127" s="18"/>
    </row>
    <row r="128" spans="2:3" s="13" customFormat="1" ht="15.75" x14ac:dyDescent="0.25">
      <c r="B128" s="18"/>
      <c r="C128" s="18"/>
    </row>
    <row r="129" spans="2:3" s="13" customFormat="1" ht="15.75" x14ac:dyDescent="0.25">
      <c r="B129" s="18"/>
      <c r="C129" s="18"/>
    </row>
    <row r="130" spans="2:3" s="13" customFormat="1" ht="15.75" x14ac:dyDescent="0.25">
      <c r="B130" s="18"/>
      <c r="C130" s="18"/>
    </row>
    <row r="131" spans="2:3" s="13" customFormat="1" ht="15.75" x14ac:dyDescent="0.25">
      <c r="B131" s="18"/>
      <c r="C131" s="18"/>
    </row>
    <row r="132" spans="2:3" s="13" customFormat="1" ht="15.75" x14ac:dyDescent="0.25">
      <c r="B132" s="18"/>
      <c r="C132" s="18"/>
    </row>
    <row r="133" spans="2:3" s="13" customFormat="1" ht="15.75" x14ac:dyDescent="0.25">
      <c r="B133" s="18"/>
      <c r="C133" s="18"/>
    </row>
    <row r="134" spans="2:3" s="13" customFormat="1" ht="15.75" x14ac:dyDescent="0.25">
      <c r="B134" s="18"/>
      <c r="C134" s="18"/>
    </row>
    <row r="135" spans="2:3" s="13" customFormat="1" ht="15.75" x14ac:dyDescent="0.25">
      <c r="B135" s="18"/>
      <c r="C135" s="18"/>
    </row>
    <row r="136" spans="2:3" s="13" customFormat="1" ht="15.75" x14ac:dyDescent="0.25">
      <c r="B136" s="18"/>
      <c r="C136" s="18"/>
    </row>
    <row r="137" spans="2:3" s="13" customFormat="1" ht="15.75" x14ac:dyDescent="0.25">
      <c r="B137" s="18"/>
      <c r="C137" s="18"/>
    </row>
    <row r="138" spans="2:3" s="13" customFormat="1" ht="15.75" x14ac:dyDescent="0.25">
      <c r="B138" s="18"/>
      <c r="C138" s="18"/>
    </row>
    <row r="139" spans="2:3" s="13" customFormat="1" ht="15.75" x14ac:dyDescent="0.25">
      <c r="B139" s="18"/>
      <c r="C139" s="18"/>
    </row>
    <row r="140" spans="2:3" s="13" customFormat="1" ht="15.75" x14ac:dyDescent="0.25">
      <c r="B140" s="18"/>
      <c r="C140" s="18"/>
    </row>
    <row r="141" spans="2:3" s="13" customFormat="1" ht="15.75" x14ac:dyDescent="0.25">
      <c r="B141" s="18"/>
      <c r="C141" s="18"/>
    </row>
    <row r="142" spans="2:3" s="13" customFormat="1" ht="15.75" x14ac:dyDescent="0.25">
      <c r="B142" s="18"/>
      <c r="C142" s="18"/>
    </row>
    <row r="143" spans="2:3" s="13" customFormat="1" ht="15.75" x14ac:dyDescent="0.25">
      <c r="B143" s="18"/>
      <c r="C143" s="18"/>
    </row>
    <row r="144" spans="2:3" s="13" customFormat="1" ht="15.75" x14ac:dyDescent="0.25">
      <c r="B144" s="18"/>
      <c r="C144" s="18"/>
    </row>
  </sheetData>
  <mergeCells count="1">
    <mergeCell ref="A1:D1"/>
  </mergeCells>
  <phoneticPr fontId="12" type="noConversion"/>
  <printOptions horizontalCentered="1"/>
  <pageMargins left="0.39370078740157483" right="0.39370078740157483" top="0.6692913385826772" bottom="0.6692913385826772" header="0.59055118110236227" footer="0.59055118110236227"/>
  <pageSetup paperSize="9" orientation="landscape" useFirstPageNumber="1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9"/>
    <pageSetUpPr fitToPage="1"/>
  </sheetPr>
  <dimension ref="A1:U164"/>
  <sheetViews>
    <sheetView showGridLines="0" showZeros="0" tabSelected="1" workbookViewId="0">
      <selection activeCell="J13" sqref="J13"/>
    </sheetView>
  </sheetViews>
  <sheetFormatPr defaultColWidth="8" defaultRowHeight="12.75" x14ac:dyDescent="0.2"/>
  <cols>
    <col min="1" max="1" width="17" style="72" customWidth="1"/>
    <col min="2" max="2" width="9.28515625" style="72" bestFit="1" customWidth="1"/>
    <col min="3" max="3" width="11.85546875" style="72" customWidth="1"/>
    <col min="4" max="4" width="9.85546875" style="72" customWidth="1"/>
    <col min="5" max="5" width="11.5703125" style="72" customWidth="1"/>
    <col min="6" max="6" width="9.28515625" style="72" bestFit="1" customWidth="1"/>
    <col min="7" max="7" width="9.85546875" style="72" customWidth="1"/>
    <col min="8" max="8" width="11.42578125" style="72" customWidth="1"/>
    <col min="9" max="9" width="13" style="72" customWidth="1"/>
    <col min="10" max="11" width="9.42578125" style="72" customWidth="1"/>
    <col min="12" max="12" width="11.140625" style="72" customWidth="1"/>
    <col min="13" max="13" width="11" style="72" customWidth="1"/>
    <col min="14" max="14" width="9.28515625" style="72" bestFit="1" customWidth="1"/>
    <col min="15" max="15" width="10.140625" style="72" customWidth="1"/>
    <col min="16" max="16" width="9.42578125" style="72" customWidth="1"/>
    <col min="17" max="17" width="10.42578125" style="72" customWidth="1"/>
    <col min="18" max="18" width="9.28515625" style="72" bestFit="1" customWidth="1"/>
    <col min="19" max="16384" width="8" style="72"/>
  </cols>
  <sheetData>
    <row r="1" spans="1:21" s="1" customFormat="1" ht="26.1" customHeight="1" x14ac:dyDescent="0.2">
      <c r="A1" s="338" t="s">
        <v>53</v>
      </c>
      <c r="B1" s="338"/>
      <c r="C1" s="338"/>
      <c r="D1" s="338"/>
      <c r="E1" s="338"/>
      <c r="F1" s="338"/>
      <c r="G1" s="338"/>
      <c r="H1" s="338"/>
      <c r="I1" s="12"/>
      <c r="J1" s="12"/>
      <c r="K1" s="12"/>
      <c r="L1" s="12"/>
    </row>
    <row r="2" spans="1:21" s="1" customFormat="1" ht="26.1" customHeight="1" x14ac:dyDescent="0.2">
      <c r="A2" s="343" t="s">
        <v>35</v>
      </c>
      <c r="B2" s="49" t="s">
        <v>26</v>
      </c>
      <c r="C2" s="348" t="s">
        <v>27</v>
      </c>
      <c r="D2" s="348"/>
      <c r="E2" s="344" t="s">
        <v>28</v>
      </c>
      <c r="F2" s="344"/>
      <c r="G2" s="344" t="s">
        <v>29</v>
      </c>
      <c r="H2" s="344"/>
      <c r="I2" s="344" t="s">
        <v>30</v>
      </c>
      <c r="J2" s="344"/>
      <c r="K2" s="344" t="s">
        <v>43</v>
      </c>
      <c r="L2" s="349"/>
      <c r="M2" s="345" t="s">
        <v>23</v>
      </c>
      <c r="N2" s="344"/>
      <c r="O2" s="344" t="s">
        <v>24</v>
      </c>
      <c r="P2" s="344"/>
      <c r="Q2" s="344" t="s">
        <v>25</v>
      </c>
      <c r="R2" s="344"/>
    </row>
    <row r="3" spans="1:21" s="1" customFormat="1" ht="15.75" customHeight="1" x14ac:dyDescent="0.2">
      <c r="A3" s="343"/>
      <c r="B3" s="50" t="s">
        <v>14</v>
      </c>
      <c r="C3" s="78" t="s">
        <v>48</v>
      </c>
      <c r="D3" s="43" t="s">
        <v>2</v>
      </c>
      <c r="E3" s="78" t="s">
        <v>48</v>
      </c>
      <c r="F3" s="44" t="s">
        <v>2</v>
      </c>
      <c r="G3" s="78" t="s">
        <v>48</v>
      </c>
      <c r="H3" s="37" t="s">
        <v>2</v>
      </c>
      <c r="I3" s="78" t="s">
        <v>48</v>
      </c>
      <c r="J3" s="37" t="s">
        <v>2</v>
      </c>
      <c r="K3" s="78" t="s">
        <v>48</v>
      </c>
      <c r="L3" s="190" t="s">
        <v>2</v>
      </c>
      <c r="M3" s="78" t="s">
        <v>48</v>
      </c>
      <c r="N3" s="37" t="s">
        <v>2</v>
      </c>
      <c r="O3" s="78" t="s">
        <v>48</v>
      </c>
      <c r="P3" s="37" t="s">
        <v>2</v>
      </c>
      <c r="Q3" s="78" t="s">
        <v>48</v>
      </c>
      <c r="R3" s="37" t="s">
        <v>2</v>
      </c>
    </row>
    <row r="4" spans="1:21" s="1" customFormat="1" ht="13.5" thickBot="1" x14ac:dyDescent="0.25">
      <c r="A4" s="347"/>
      <c r="B4" s="51" t="s">
        <v>15</v>
      </c>
      <c r="C4" s="76" t="s">
        <v>47</v>
      </c>
      <c r="D4" s="33"/>
      <c r="E4" s="76" t="s">
        <v>47</v>
      </c>
      <c r="F4" s="32"/>
      <c r="G4" s="76" t="s">
        <v>47</v>
      </c>
      <c r="H4" s="33"/>
      <c r="I4" s="76" t="s">
        <v>47</v>
      </c>
      <c r="J4" s="45"/>
      <c r="K4" s="76" t="s">
        <v>47</v>
      </c>
      <c r="L4" s="189"/>
      <c r="M4" s="76" t="s">
        <v>47</v>
      </c>
      <c r="N4" s="52"/>
      <c r="O4" s="76" t="s">
        <v>47</v>
      </c>
      <c r="P4" s="52"/>
      <c r="Q4" s="76" t="s">
        <v>47</v>
      </c>
      <c r="R4" s="53"/>
      <c r="S4" s="9"/>
      <c r="T4" s="9"/>
      <c r="U4" s="9"/>
    </row>
    <row r="5" spans="1:21" s="1" customFormat="1" ht="26.1" customHeight="1" thickTop="1" x14ac:dyDescent="0.25">
      <c r="A5" s="54" t="s">
        <v>16</v>
      </c>
      <c r="B5" s="46"/>
      <c r="C5" s="47">
        <f t="shared" ref="C5:C6" si="0">E5+G5+I5+M5+O5+Q5+K5</f>
        <v>1275085</v>
      </c>
      <c r="D5" s="219">
        <f>(C5/C6)-1</f>
        <v>-0.50462744250953384</v>
      </c>
      <c r="E5" s="168">
        <f>E7+E9+E13+E19+E25+E23</f>
        <v>904778</v>
      </c>
      <c r="F5" s="235">
        <f>(E5/E6)-1</f>
        <v>-0.58530301620556791</v>
      </c>
      <c r="G5" s="47">
        <f>G7+G9+G13+G19+G25</f>
        <v>40167</v>
      </c>
      <c r="H5" s="219">
        <f>(G5/G6)-1</f>
        <v>-0.54274102660428269</v>
      </c>
      <c r="I5" s="47">
        <f>I7+I9+I13+I15+I19+I25</f>
        <v>321196</v>
      </c>
      <c r="J5" s="370">
        <f>(I5/I6)-1</f>
        <v>0.1865868210381656</v>
      </c>
      <c r="K5" s="168">
        <f>K7+K9+K13+K19+K25</f>
        <v>4476</v>
      </c>
      <c r="L5" s="235">
        <f>(K5/K6)-1</f>
        <v>-0.82131736526946109</v>
      </c>
      <c r="M5" s="169">
        <f>M11+M15+M17</f>
        <v>757</v>
      </c>
      <c r="N5" s="219">
        <f>(M5/M6)-1</f>
        <v>-0.77335329341317371</v>
      </c>
      <c r="O5" s="47">
        <f>O11+O15+O17</f>
        <v>2303</v>
      </c>
      <c r="P5" s="219">
        <f>(O5/O6)-1</f>
        <v>-4.2411642411642414E-2</v>
      </c>
      <c r="Q5" s="47">
        <f>Q29+Q31</f>
        <v>1408</v>
      </c>
      <c r="R5" s="219">
        <f>(Q5/Q6)-1</f>
        <v>-0.51178918169209431</v>
      </c>
    </row>
    <row r="6" spans="1:21" s="1" customFormat="1" ht="18" customHeight="1" x14ac:dyDescent="0.2">
      <c r="A6" s="34"/>
      <c r="B6" s="46"/>
      <c r="C6" s="47">
        <f t="shared" si="0"/>
        <v>2573992</v>
      </c>
      <c r="D6" s="280"/>
      <c r="E6" s="47">
        <f>E8+E10+E14+E20+E26</f>
        <v>2181781</v>
      </c>
      <c r="F6" s="271"/>
      <c r="G6" s="47">
        <f>G8+G10+G14+G20+G26</f>
        <v>87843</v>
      </c>
      <c r="H6" s="264"/>
      <c r="I6" s="47">
        <f>I8+I10+I14+I20+I26</f>
        <v>270689</v>
      </c>
      <c r="J6" s="183"/>
      <c r="K6" s="47">
        <f>K8+K10+K14+K20+K26</f>
        <v>25050</v>
      </c>
      <c r="L6" s="236"/>
      <c r="M6" s="169">
        <f>M12+M16+M18</f>
        <v>3340</v>
      </c>
      <c r="N6" s="224"/>
      <c r="O6" s="47">
        <f>O12+O16+O18</f>
        <v>2405</v>
      </c>
      <c r="P6" s="224"/>
      <c r="Q6" s="47">
        <f>Q30+Q32</f>
        <v>2884</v>
      </c>
      <c r="R6" s="165"/>
    </row>
    <row r="7" spans="1:21" s="166" customFormat="1" ht="23.25" customHeight="1" x14ac:dyDescent="0.2">
      <c r="A7" s="114" t="s">
        <v>42</v>
      </c>
      <c r="B7" s="289">
        <f>C7/C5</f>
        <v>0.1006129003164495</v>
      </c>
      <c r="C7" s="109">
        <f>E7+G7+I7+K7+M7+O7+Q7</f>
        <v>128290</v>
      </c>
      <c r="D7" s="220">
        <f>(C7/C8)-1</f>
        <v>-0.67343769886725213</v>
      </c>
      <c r="E7" s="211">
        <v>124043</v>
      </c>
      <c r="F7" s="220">
        <f>(E7/E8)-1</f>
        <v>-0.67525035016297297</v>
      </c>
      <c r="G7" s="211">
        <v>4147</v>
      </c>
      <c r="H7" s="220">
        <f>(G7/G8)-1</f>
        <v>-0.5867463876432486</v>
      </c>
      <c r="I7" s="211">
        <v>28</v>
      </c>
      <c r="J7" s="220">
        <f>(I7/I8)-1</f>
        <v>-0.4285714285714286</v>
      </c>
      <c r="K7" s="211">
        <v>72</v>
      </c>
      <c r="L7" s="372">
        <f>(K7/K8)-1</f>
        <v>-0.9101123595505618</v>
      </c>
      <c r="M7" s="170"/>
      <c r="N7" s="225"/>
      <c r="O7" s="167"/>
      <c r="P7" s="225"/>
      <c r="Q7" s="167"/>
      <c r="R7" s="112"/>
    </row>
    <row r="8" spans="1:21" s="166" customFormat="1" ht="18" customHeight="1" x14ac:dyDescent="0.2">
      <c r="A8" s="114"/>
      <c r="B8" s="290">
        <f>C8/C6</f>
        <v>0.1526228519746759</v>
      </c>
      <c r="C8" s="109">
        <f t="shared" ref="C8:C20" si="1">E8+G8+I8+K8+M8+O8+Q8</f>
        <v>392850</v>
      </c>
      <c r="D8" s="281"/>
      <c r="E8" s="211">
        <v>381965</v>
      </c>
      <c r="F8" s="272"/>
      <c r="G8" s="211">
        <v>10035</v>
      </c>
      <c r="H8" s="254"/>
      <c r="I8" s="211">
        <v>49</v>
      </c>
      <c r="J8" s="254"/>
      <c r="K8" s="211">
        <v>801</v>
      </c>
      <c r="L8" s="237"/>
      <c r="M8" s="170"/>
      <c r="N8" s="225"/>
      <c r="O8" s="167"/>
      <c r="P8" s="225"/>
      <c r="Q8" s="167"/>
      <c r="R8" s="112"/>
    </row>
    <row r="9" spans="1:21" s="1" customFormat="1" ht="23.65" customHeight="1" x14ac:dyDescent="0.2">
      <c r="A9" s="70" t="s">
        <v>4</v>
      </c>
      <c r="B9" s="291">
        <f>C9/C5</f>
        <v>0.4849417881945125</v>
      </c>
      <c r="C9" s="192">
        <f t="shared" si="1"/>
        <v>618342</v>
      </c>
      <c r="D9" s="258">
        <f>(C9/C10)-1</f>
        <v>-0.38058083006348042</v>
      </c>
      <c r="E9" s="325">
        <v>361422</v>
      </c>
      <c r="F9" s="238">
        <f>(E9/E10)-1</f>
        <v>-0.51872132012005934</v>
      </c>
      <c r="G9" s="326">
        <v>19321</v>
      </c>
      <c r="H9" s="258">
        <f>(G9/G10)-1</f>
        <v>-0.51799925159037041</v>
      </c>
      <c r="I9" s="326">
        <v>234174</v>
      </c>
      <c r="J9" s="255">
        <f>(I9/I10)-1</f>
        <v>0.22789980651352049</v>
      </c>
      <c r="K9" s="326">
        <v>3425</v>
      </c>
      <c r="L9" s="238">
        <f>(K9/K10)-1</f>
        <v>-0.79246197661031326</v>
      </c>
      <c r="M9" s="171"/>
      <c r="N9" s="226"/>
      <c r="O9" s="55"/>
      <c r="P9" s="226"/>
      <c r="Q9" s="55"/>
      <c r="R9" s="96"/>
    </row>
    <row r="10" spans="1:21" s="1" customFormat="1" ht="18" customHeight="1" x14ac:dyDescent="0.2">
      <c r="A10" s="71"/>
      <c r="B10" s="292">
        <f>C10/C6</f>
        <v>0.38782599168917387</v>
      </c>
      <c r="C10" s="109">
        <f t="shared" si="1"/>
        <v>998261</v>
      </c>
      <c r="D10" s="257"/>
      <c r="E10" s="185">
        <v>750962</v>
      </c>
      <c r="F10" s="259"/>
      <c r="G10" s="196">
        <v>40085</v>
      </c>
      <c r="H10" s="265"/>
      <c r="I10" s="196">
        <v>190711</v>
      </c>
      <c r="J10" s="256"/>
      <c r="K10" s="196">
        <v>16503</v>
      </c>
      <c r="L10" s="239"/>
      <c r="M10" s="172"/>
      <c r="N10" s="227"/>
      <c r="O10" s="57"/>
      <c r="P10" s="227"/>
      <c r="Q10" s="57"/>
      <c r="R10" s="95"/>
    </row>
    <row r="11" spans="1:21" s="1" customFormat="1" ht="23.65" customHeight="1" x14ac:dyDescent="0.2">
      <c r="A11" s="63" t="s">
        <v>5</v>
      </c>
      <c r="B11" s="65">
        <f>C11/C5</f>
        <v>5.6153119203817788E-4</v>
      </c>
      <c r="C11" s="192">
        <f t="shared" si="1"/>
        <v>716</v>
      </c>
      <c r="D11" s="324">
        <f>(C11/C12)-1</f>
        <v>0.12225705329153613</v>
      </c>
      <c r="E11" s="195"/>
      <c r="F11" s="273"/>
      <c r="G11" s="217"/>
      <c r="H11" s="266"/>
      <c r="I11" s="185"/>
      <c r="J11" s="255"/>
      <c r="K11" s="185"/>
      <c r="L11" s="240"/>
      <c r="M11" s="173"/>
      <c r="N11" s="230"/>
      <c r="O11" s="218">
        <v>716</v>
      </c>
      <c r="P11" s="323">
        <f>(O11/O12)-1</f>
        <v>0.12225705329153613</v>
      </c>
      <c r="Q11" s="56"/>
      <c r="R11" s="94"/>
    </row>
    <row r="12" spans="1:21" s="1" customFormat="1" ht="18" customHeight="1" x14ac:dyDescent="0.2">
      <c r="A12" s="63"/>
      <c r="B12" s="66">
        <f>C12/C6</f>
        <v>2.478640182253869E-4</v>
      </c>
      <c r="C12" s="109">
        <f t="shared" si="1"/>
        <v>638</v>
      </c>
      <c r="D12" s="253"/>
      <c r="E12" s="195"/>
      <c r="F12" s="274"/>
      <c r="G12" s="35"/>
      <c r="H12" s="267"/>
      <c r="I12" s="35"/>
      <c r="J12" s="257"/>
      <c r="K12" s="35"/>
      <c r="L12" s="241"/>
      <c r="M12" s="173"/>
      <c r="N12" s="229"/>
      <c r="O12" s="218">
        <v>638</v>
      </c>
      <c r="P12" s="229"/>
      <c r="Q12" s="56"/>
      <c r="R12" s="94"/>
    </row>
    <row r="13" spans="1:21" s="1" customFormat="1" ht="23.65" customHeight="1" x14ac:dyDescent="0.2">
      <c r="A13" s="70" t="s">
        <v>6</v>
      </c>
      <c r="B13" s="291">
        <f>C13/C5</f>
        <v>0.36462039785582923</v>
      </c>
      <c r="C13" s="192">
        <f t="shared" si="1"/>
        <v>464922</v>
      </c>
      <c r="D13" s="258">
        <f>(C13/C14)-1</f>
        <v>-0.44793445348215877</v>
      </c>
      <c r="E13" s="212">
        <v>360759</v>
      </c>
      <c r="F13" s="258">
        <f>(E13/E14)-1</f>
        <v>-0.50164387800491228</v>
      </c>
      <c r="G13" s="186">
        <v>16415</v>
      </c>
      <c r="H13" s="260">
        <f>(G13/G14)-1</f>
        <v>-0.52255606294174106</v>
      </c>
      <c r="I13" s="64">
        <v>86801</v>
      </c>
      <c r="J13" s="324">
        <f>(I13/I14)-1</f>
        <v>0.10394515948517058</v>
      </c>
      <c r="K13" s="64">
        <v>947</v>
      </c>
      <c r="L13" s="238">
        <f>(K13/K14)-1</f>
        <v>-0.81937821857715054</v>
      </c>
      <c r="M13" s="171"/>
      <c r="N13" s="226"/>
      <c r="O13" s="55"/>
      <c r="P13" s="226"/>
      <c r="Q13" s="55"/>
      <c r="R13" s="96"/>
    </row>
    <row r="14" spans="1:21" s="1" customFormat="1" ht="18" customHeight="1" x14ac:dyDescent="0.2">
      <c r="A14" s="71"/>
      <c r="B14" s="292">
        <f>C14/C6</f>
        <v>0.32717661904155104</v>
      </c>
      <c r="C14" s="109">
        <f t="shared" si="1"/>
        <v>842150</v>
      </c>
      <c r="D14" s="256"/>
      <c r="E14" s="212">
        <v>723898</v>
      </c>
      <c r="F14" s="256"/>
      <c r="G14" s="186">
        <v>34381</v>
      </c>
      <c r="H14" s="256"/>
      <c r="I14" s="64">
        <v>78628</v>
      </c>
      <c r="J14" s="256"/>
      <c r="K14" s="64">
        <v>5243</v>
      </c>
      <c r="L14" s="239"/>
      <c r="M14" s="172"/>
      <c r="N14" s="227"/>
      <c r="O14" s="57"/>
      <c r="P14" s="227"/>
      <c r="Q14" s="57"/>
      <c r="R14" s="95"/>
    </row>
    <row r="15" spans="1:21" s="1" customFormat="1" ht="23.65" customHeight="1" x14ac:dyDescent="0.2">
      <c r="A15" s="63" t="s">
        <v>7</v>
      </c>
      <c r="B15" s="293">
        <f>C15/C5</f>
        <v>1.8383088186277778E-3</v>
      </c>
      <c r="C15" s="192">
        <f t="shared" si="1"/>
        <v>2344</v>
      </c>
      <c r="D15" s="258">
        <f>(C15/C16)-1</f>
        <v>-0.54102212649304882</v>
      </c>
      <c r="E15" s="185"/>
      <c r="F15" s="242"/>
      <c r="G15" s="185"/>
      <c r="H15" s="266"/>
      <c r="I15" s="185"/>
      <c r="J15" s="259"/>
      <c r="K15" s="185"/>
      <c r="L15" s="243"/>
      <c r="M15" s="213">
        <v>757</v>
      </c>
      <c r="N15" s="228">
        <f>(M15/M16)-1</f>
        <v>-0.77335329341317371</v>
      </c>
      <c r="O15" s="214">
        <v>1587</v>
      </c>
      <c r="P15" s="228">
        <f>(O15/O16)-1</f>
        <v>-0.10186757215619691</v>
      </c>
      <c r="Q15" s="56"/>
      <c r="R15" s="94"/>
    </row>
    <row r="16" spans="1:21" s="1" customFormat="1" ht="18" customHeight="1" x14ac:dyDescent="0.2">
      <c r="A16" s="71"/>
      <c r="B16" s="294">
        <f>C16/C6</f>
        <v>1.9840776505909885E-3</v>
      </c>
      <c r="C16" s="109">
        <f>E16+G16+I16+K16+M16+O16+Q16</f>
        <v>5107</v>
      </c>
      <c r="D16" s="282"/>
      <c r="E16" s="36"/>
      <c r="F16" s="275"/>
      <c r="G16" s="36"/>
      <c r="H16" s="265"/>
      <c r="I16" s="36"/>
      <c r="J16" s="256"/>
      <c r="K16" s="36"/>
      <c r="L16" s="239"/>
      <c r="M16" s="213">
        <v>3340</v>
      </c>
      <c r="N16" s="227"/>
      <c r="O16" s="214">
        <v>1767</v>
      </c>
      <c r="P16" s="227"/>
      <c r="Q16" s="57"/>
      <c r="R16" s="95"/>
    </row>
    <row r="17" spans="1:18" s="1" customFormat="1" ht="23.65" customHeight="1" x14ac:dyDescent="0.2">
      <c r="A17" s="63" t="s">
        <v>32</v>
      </c>
      <c r="B17" s="65">
        <f>C17/C5</f>
        <v>0</v>
      </c>
      <c r="C17" s="192"/>
      <c r="D17" s="258"/>
      <c r="E17" s="35"/>
      <c r="F17" s="274"/>
      <c r="G17" s="35"/>
      <c r="H17" s="266"/>
      <c r="I17" s="35"/>
      <c r="J17" s="259"/>
      <c r="K17" s="35"/>
      <c r="L17" s="243"/>
      <c r="M17" s="197">
        <v>0</v>
      </c>
      <c r="N17" s="232"/>
      <c r="O17" s="56"/>
      <c r="P17" s="230"/>
      <c r="Q17" s="56"/>
      <c r="R17" s="94"/>
    </row>
    <row r="18" spans="1:18" s="1" customFormat="1" ht="18" customHeight="1" x14ac:dyDescent="0.2">
      <c r="A18" s="63"/>
      <c r="B18" s="66">
        <f>C18/C6</f>
        <v>0</v>
      </c>
      <c r="C18" s="109">
        <f t="shared" si="1"/>
        <v>0</v>
      </c>
      <c r="D18" s="266"/>
      <c r="E18" s="35"/>
      <c r="F18" s="274"/>
      <c r="G18" s="35"/>
      <c r="H18" s="266"/>
      <c r="I18" s="35"/>
      <c r="J18" s="259"/>
      <c r="K18" s="35"/>
      <c r="L18" s="243"/>
      <c r="M18" s="197"/>
      <c r="N18" s="229"/>
      <c r="O18" s="57"/>
      <c r="P18" s="227"/>
      <c r="Q18" s="57"/>
      <c r="R18" s="95"/>
    </row>
    <row r="19" spans="1:18" s="1" customFormat="1" ht="23.65" customHeight="1" x14ac:dyDescent="0.2">
      <c r="A19" s="70" t="s">
        <v>31</v>
      </c>
      <c r="B19" s="291">
        <f>C19/C5</f>
        <v>4.6271425042252082E-2</v>
      </c>
      <c r="C19" s="192">
        <f t="shared" si="1"/>
        <v>59000</v>
      </c>
      <c r="D19" s="258">
        <f>(C19/C20)-1</f>
        <v>-0.82217024636956038</v>
      </c>
      <c r="E19" s="64">
        <v>58492</v>
      </c>
      <c r="F19" s="258">
        <f>(E19/E20)-1</f>
        <v>-0.8198677617740987</v>
      </c>
      <c r="G19" s="186">
        <v>284</v>
      </c>
      <c r="H19" s="260">
        <f>(G19/G20)-1</f>
        <v>-0.91497005988023949</v>
      </c>
      <c r="I19" s="186">
        <v>192</v>
      </c>
      <c r="J19" s="260">
        <f>(I19/I20)-1</f>
        <v>-0.8423645320197044</v>
      </c>
      <c r="K19" s="186">
        <v>32</v>
      </c>
      <c r="L19" s="373">
        <f>(K19/K20)-1</f>
        <v>-0.98721534159009194</v>
      </c>
      <c r="M19" s="55"/>
      <c r="N19" s="226"/>
      <c r="O19" s="56"/>
      <c r="P19" s="229"/>
      <c r="Q19" s="56"/>
      <c r="R19" s="94"/>
    </row>
    <row r="20" spans="1:18" s="1" customFormat="1" ht="18" customHeight="1" x14ac:dyDescent="0.2">
      <c r="A20" s="71"/>
      <c r="B20" s="292">
        <f>C20/C6</f>
        <v>0.12889628250592852</v>
      </c>
      <c r="C20" s="109">
        <f t="shared" si="1"/>
        <v>331778</v>
      </c>
      <c r="D20" s="268"/>
      <c r="E20" s="64">
        <v>324717</v>
      </c>
      <c r="F20" s="276"/>
      <c r="G20" s="186">
        <v>3340</v>
      </c>
      <c r="H20" s="268"/>
      <c r="I20" s="186">
        <v>1218</v>
      </c>
      <c r="J20" s="261"/>
      <c r="K20" s="186">
        <v>2503</v>
      </c>
      <c r="L20" s="244"/>
      <c r="M20" s="172"/>
      <c r="N20" s="227"/>
      <c r="O20" s="57"/>
      <c r="P20" s="227"/>
      <c r="Q20" s="57"/>
      <c r="R20" s="95"/>
    </row>
    <row r="21" spans="1:18" s="1" customFormat="1" ht="26.1" customHeight="1" x14ac:dyDescent="0.2">
      <c r="A21" s="118" t="s">
        <v>17</v>
      </c>
      <c r="B21" s="295">
        <f>C21/C5</f>
        <v>0.99884635141970923</v>
      </c>
      <c r="C21" s="188">
        <f>E21+G21+I21+M21+O21+K21</f>
        <v>1273614</v>
      </c>
      <c r="D21" s="283">
        <f>(C21/C22)-1</f>
        <v>-0.50458148175809403</v>
      </c>
      <c r="E21" s="132">
        <f>E7+E9+E11+E13+E15+E19</f>
        <v>904716</v>
      </c>
      <c r="F21" s="277">
        <f>(E21/E22)-1</f>
        <v>-0.58528600412002152</v>
      </c>
      <c r="G21" s="132">
        <f>G7+G9+G11+G13+G15+G17+G19</f>
        <v>40167</v>
      </c>
      <c r="H21" s="233">
        <f>(G21/G22)-1</f>
        <v>-0.54273061554399427</v>
      </c>
      <c r="I21" s="120">
        <f>I7+I9+I13+I19</f>
        <v>321195</v>
      </c>
      <c r="J21" s="374">
        <f>(I21/I22)-1</f>
        <v>0.18694707434424962</v>
      </c>
      <c r="K21" s="120">
        <f>K7+K9+K13+K19</f>
        <v>4476</v>
      </c>
      <c r="L21" s="245"/>
      <c r="M21" s="174">
        <f>M15+M17</f>
        <v>757</v>
      </c>
      <c r="N21" s="222">
        <f>(M21/M22)-1</f>
        <v>-0.77335329341317371</v>
      </c>
      <c r="O21" s="121">
        <f>O11+O15</f>
        <v>2303</v>
      </c>
      <c r="P21" s="222">
        <f>(O21/O22)-1</f>
        <v>-4.2411642411642414E-2</v>
      </c>
      <c r="Q21" s="122"/>
      <c r="R21" s="123"/>
    </row>
    <row r="22" spans="1:18" s="1" customFormat="1" ht="18" customHeight="1" x14ac:dyDescent="0.2">
      <c r="A22" s="353" t="s">
        <v>18</v>
      </c>
      <c r="B22" s="354">
        <f>C22/C6</f>
        <v>0.99875368688014565</v>
      </c>
      <c r="C22" s="121">
        <f>E22+G22+I22+M22+O22+K22</f>
        <v>2570784</v>
      </c>
      <c r="D22" s="355"/>
      <c r="E22" s="137">
        <f>E8+E10+E12+E14+E16+E20</f>
        <v>2181542</v>
      </c>
      <c r="F22" s="269"/>
      <c r="G22" s="187">
        <f>G8+G10+G12+G14+G16+G18+G20</f>
        <v>87841</v>
      </c>
      <c r="H22" s="269"/>
      <c r="I22" s="187">
        <f>I8+I10+I14+I20</f>
        <v>270606</v>
      </c>
      <c r="J22" s="127"/>
      <c r="K22" s="187">
        <f>K8+K10+K14+K20</f>
        <v>25050</v>
      </c>
      <c r="L22" s="246"/>
      <c r="M22" s="175">
        <f>M16+M18</f>
        <v>3340</v>
      </c>
      <c r="N22" s="234"/>
      <c r="O22" s="137">
        <f>O12+O16</f>
        <v>2405</v>
      </c>
      <c r="P22" s="231"/>
      <c r="Q22" s="129"/>
      <c r="R22" s="130"/>
    </row>
    <row r="23" spans="1:18" s="1" customFormat="1" ht="18" customHeight="1" x14ac:dyDescent="0.2">
      <c r="A23" s="364" t="s">
        <v>55</v>
      </c>
      <c r="B23" s="367">
        <f t="shared" ref="B23:B24" si="2">C23/C7</f>
        <v>7.7948398160417807E-6</v>
      </c>
      <c r="C23" s="365">
        <v>1</v>
      </c>
      <c r="D23" s="366">
        <v>1</v>
      </c>
      <c r="E23" s="211">
        <v>1</v>
      </c>
      <c r="F23" s="324">
        <v>1</v>
      </c>
      <c r="G23" s="358"/>
      <c r="H23" s="262"/>
      <c r="I23" s="358"/>
      <c r="J23" s="359"/>
      <c r="K23" s="356"/>
      <c r="L23" s="248"/>
      <c r="M23" s="176"/>
      <c r="N23" s="225"/>
      <c r="O23" s="109"/>
      <c r="P23" s="360"/>
      <c r="Q23" s="111"/>
      <c r="R23" s="112"/>
    </row>
    <row r="24" spans="1:18" s="1" customFormat="1" ht="18" customHeight="1" x14ac:dyDescent="0.2">
      <c r="A24" s="361"/>
      <c r="B24" s="295">
        <f t="shared" si="2"/>
        <v>0</v>
      </c>
      <c r="C24" s="362"/>
      <c r="D24" s="363"/>
      <c r="E24" s="357"/>
      <c r="F24" s="262"/>
      <c r="G24" s="358"/>
      <c r="H24" s="262"/>
      <c r="I24" s="358"/>
      <c r="J24" s="359"/>
      <c r="K24" s="356"/>
      <c r="L24" s="248"/>
      <c r="M24" s="176"/>
      <c r="N24" s="225"/>
      <c r="O24" s="109"/>
      <c r="P24" s="360"/>
      <c r="Q24" s="111"/>
      <c r="R24" s="112"/>
    </row>
    <row r="25" spans="1:18" s="1" customFormat="1" ht="23.25" customHeight="1" x14ac:dyDescent="0.2">
      <c r="A25" s="114" t="s">
        <v>39</v>
      </c>
      <c r="B25" s="368">
        <f>C25/C5</f>
        <v>4.8624209366434394E-5</v>
      </c>
      <c r="C25" s="194">
        <f>E25+G25+I25+K25+M25+O25+Q25</f>
        <v>62</v>
      </c>
      <c r="D25" s="284">
        <f>C25/C26-1</f>
        <v>-0.80864197530864201</v>
      </c>
      <c r="E25" s="215">
        <v>61</v>
      </c>
      <c r="F25" s="238">
        <f>E25/E26-1</f>
        <v>-0.7447698744769875</v>
      </c>
      <c r="G25" s="215">
        <v>0</v>
      </c>
      <c r="H25" s="238">
        <f>G25/G26-1</f>
        <v>-1</v>
      </c>
      <c r="I25" s="215">
        <v>1</v>
      </c>
      <c r="J25" s="238">
        <f>I25/I26-1</f>
        <v>-0.98795180722891562</v>
      </c>
      <c r="K25" s="115"/>
      <c r="L25" s="247"/>
      <c r="M25" s="176"/>
      <c r="N25" s="110"/>
      <c r="O25" s="109"/>
      <c r="P25" s="110"/>
      <c r="Q25" s="111"/>
      <c r="R25" s="112"/>
    </row>
    <row r="26" spans="1:18" s="1" customFormat="1" ht="18" customHeight="1" x14ac:dyDescent="0.2">
      <c r="A26" s="108"/>
      <c r="B26" s="116">
        <f>C26/C10</f>
        <v>3.245644175220709E-4</v>
      </c>
      <c r="C26" s="193">
        <f>E26+G26+I26+K26+M26+O26+Q26</f>
        <v>324</v>
      </c>
      <c r="D26" s="262"/>
      <c r="E26" s="215">
        <v>239</v>
      </c>
      <c r="F26" s="278"/>
      <c r="G26" s="215">
        <v>2</v>
      </c>
      <c r="H26" s="262"/>
      <c r="I26" s="215">
        <v>83</v>
      </c>
      <c r="J26" s="262"/>
      <c r="K26" s="115">
        <v>0</v>
      </c>
      <c r="L26" s="248"/>
      <c r="M26" s="176"/>
      <c r="N26" s="110"/>
      <c r="O26" s="109"/>
      <c r="P26" s="110"/>
      <c r="Q26" s="111"/>
      <c r="R26" s="112"/>
    </row>
    <row r="27" spans="1:18" s="1" customFormat="1" ht="25.5" customHeight="1" x14ac:dyDescent="0.2">
      <c r="A27" s="131" t="s">
        <v>17</v>
      </c>
      <c r="B27" s="371">
        <f>C27/C5</f>
        <v>4.9408470807828499E-5</v>
      </c>
      <c r="C27" s="132">
        <f>E27+G27+I27+M27+O27+K27</f>
        <v>63</v>
      </c>
      <c r="D27" s="270">
        <f>C27/C28-1</f>
        <v>-0.80555555555555558</v>
      </c>
      <c r="E27" s="120">
        <f>E25+E23</f>
        <v>62</v>
      </c>
      <c r="F27" s="270">
        <f>E27/E28-1</f>
        <v>-0.7405857740585774</v>
      </c>
      <c r="G27" s="132">
        <f>G25</f>
        <v>0</v>
      </c>
      <c r="H27" s="270">
        <f>G27/G28-1</f>
        <v>-1</v>
      </c>
      <c r="I27" s="132">
        <f>I25</f>
        <v>1</v>
      </c>
      <c r="J27" s="263">
        <f>I27/I28-1</f>
        <v>-0.98795180722891562</v>
      </c>
      <c r="K27" s="132"/>
      <c r="L27" s="249"/>
      <c r="M27" s="177"/>
      <c r="N27" s="146"/>
      <c r="O27" s="132"/>
      <c r="P27" s="133"/>
      <c r="Q27" s="134"/>
      <c r="R27" s="135"/>
    </row>
    <row r="28" spans="1:18" s="1" customFormat="1" ht="18" customHeight="1" x14ac:dyDescent="0.2">
      <c r="A28" s="136" t="s">
        <v>41</v>
      </c>
      <c r="B28" s="296">
        <f>C28/C12</f>
        <v>0.50783699059561127</v>
      </c>
      <c r="C28" s="125">
        <f>E28+G28+I28+M28+O28+K28</f>
        <v>324</v>
      </c>
      <c r="D28" s="285"/>
      <c r="E28" s="125">
        <f>E26</f>
        <v>239</v>
      </c>
      <c r="F28" s="279"/>
      <c r="G28" s="125">
        <f>G26</f>
        <v>2</v>
      </c>
      <c r="H28" s="269"/>
      <c r="I28" s="125">
        <f>I26</f>
        <v>83</v>
      </c>
      <c r="J28" s="127"/>
      <c r="K28" s="125"/>
      <c r="L28" s="246"/>
      <c r="M28" s="178"/>
      <c r="N28" s="147"/>
      <c r="O28" s="137"/>
      <c r="P28" s="138"/>
      <c r="Q28" s="139"/>
      <c r="R28" s="140"/>
    </row>
    <row r="29" spans="1:18" s="1" customFormat="1" ht="24.95" customHeight="1" x14ac:dyDescent="0.2">
      <c r="A29" s="63" t="s">
        <v>9</v>
      </c>
      <c r="B29" s="113">
        <f>C29/C5</f>
        <v>1.1003188022759268E-3</v>
      </c>
      <c r="C29" s="48">
        <f>E29+G29+I29+K29+M29+O29+Q29</f>
        <v>1403</v>
      </c>
      <c r="D29" s="220">
        <f>(C29/C30)-1</f>
        <v>-0.51352288488210818</v>
      </c>
      <c r="E29" s="48"/>
      <c r="F29" s="90"/>
      <c r="G29" s="48"/>
      <c r="H29" s="58"/>
      <c r="I29" s="48"/>
      <c r="J29" s="58"/>
      <c r="K29" s="48"/>
      <c r="L29" s="250"/>
      <c r="M29" s="173"/>
      <c r="N29" s="93"/>
      <c r="O29" s="56"/>
      <c r="P29" s="93"/>
      <c r="Q29" s="212">
        <v>1403</v>
      </c>
      <c r="R29" s="220">
        <f>(Q29/Q30)-1</f>
        <v>-0.51352288488210818</v>
      </c>
    </row>
    <row r="30" spans="1:18" s="1" customFormat="1" ht="18" customHeight="1" x14ac:dyDescent="0.2">
      <c r="A30" s="68"/>
      <c r="B30" s="66">
        <f>C30/C6</f>
        <v>1.1204386027617802E-3</v>
      </c>
      <c r="C30" s="48">
        <f t="shared" ref="C30:C32" si="3">E30+G30+I30+K30+M30+O30+Q30</f>
        <v>2884</v>
      </c>
      <c r="D30" s="286"/>
      <c r="E30" s="61"/>
      <c r="F30" s="91"/>
      <c r="G30" s="61"/>
      <c r="H30" s="60"/>
      <c r="I30" s="61"/>
      <c r="J30" s="60"/>
      <c r="K30" s="61"/>
      <c r="L30" s="251"/>
      <c r="M30" s="172"/>
      <c r="N30" s="92"/>
      <c r="O30" s="57"/>
      <c r="P30" s="92"/>
      <c r="Q30" s="212">
        <v>2884</v>
      </c>
      <c r="R30" s="220"/>
    </row>
    <row r="31" spans="1:18" s="1" customFormat="1" ht="24.95" customHeight="1" x14ac:dyDescent="0.2">
      <c r="A31" s="63" t="s">
        <v>10</v>
      </c>
      <c r="B31" s="369">
        <f>C31/C5</f>
        <v>3.9213072069705161E-6</v>
      </c>
      <c r="C31" s="191">
        <f t="shared" si="3"/>
        <v>5</v>
      </c>
      <c r="D31" s="352">
        <v>1</v>
      </c>
      <c r="E31" s="48"/>
      <c r="F31" s="90"/>
      <c r="G31" s="48"/>
      <c r="H31" s="58"/>
      <c r="I31" s="48"/>
      <c r="J31" s="58"/>
      <c r="K31" s="48"/>
      <c r="L31" s="250"/>
      <c r="M31" s="173"/>
      <c r="N31" s="93"/>
      <c r="O31" s="56"/>
      <c r="P31" s="93"/>
      <c r="Q31" s="216">
        <v>5</v>
      </c>
      <c r="R31" s="352">
        <v>1</v>
      </c>
    </row>
    <row r="32" spans="1:18" s="1" customFormat="1" ht="18" customHeight="1" x14ac:dyDescent="0.2">
      <c r="A32" s="59"/>
      <c r="B32" s="66">
        <f>C32/C6</f>
        <v>0</v>
      </c>
      <c r="C32" s="48">
        <f t="shared" si="3"/>
        <v>0</v>
      </c>
      <c r="D32" s="287"/>
      <c r="E32" s="61"/>
      <c r="F32" s="89"/>
      <c r="G32" s="194"/>
      <c r="H32" s="60"/>
      <c r="I32" s="61"/>
      <c r="J32" s="60"/>
      <c r="K32" s="61"/>
      <c r="L32" s="251"/>
      <c r="M32" s="172"/>
      <c r="N32" s="92"/>
      <c r="O32" s="57"/>
      <c r="P32" s="92"/>
      <c r="Q32" s="216">
        <v>0</v>
      </c>
      <c r="R32" s="221"/>
    </row>
    <row r="33" spans="1:18" s="1" customFormat="1" ht="26.25" customHeight="1" x14ac:dyDescent="0.2">
      <c r="A33" s="346" t="s">
        <v>11</v>
      </c>
      <c r="B33" s="119">
        <f>C33/C5</f>
        <v>1.1042401094828972E-3</v>
      </c>
      <c r="C33" s="132">
        <f>C29+C31</f>
        <v>1408</v>
      </c>
      <c r="D33" s="222">
        <f>(C33/C34)-1</f>
        <v>-0.51178918169209431</v>
      </c>
      <c r="E33" s="121"/>
      <c r="F33" s="141"/>
      <c r="G33" s="121"/>
      <c r="H33" s="142"/>
      <c r="I33" s="121"/>
      <c r="J33" s="142"/>
      <c r="K33" s="121"/>
      <c r="L33" s="252"/>
      <c r="M33" s="179"/>
      <c r="N33" s="143"/>
      <c r="O33" s="122"/>
      <c r="P33" s="143"/>
      <c r="Q33" s="144">
        <f>Q29+Q31</f>
        <v>1408</v>
      </c>
      <c r="R33" s="222">
        <f>(Q33/Q34)-1</f>
        <v>-0.51178918169209431</v>
      </c>
    </row>
    <row r="34" spans="1:18" s="1" customFormat="1" ht="18" customHeight="1" x14ac:dyDescent="0.2">
      <c r="A34" s="346"/>
      <c r="B34" s="124">
        <f>C34/C6</f>
        <v>1.1204386027617802E-3</v>
      </c>
      <c r="C34" s="125">
        <f>C30+C32</f>
        <v>2884</v>
      </c>
      <c r="D34" s="288"/>
      <c r="E34" s="125"/>
      <c r="F34" s="126"/>
      <c r="G34" s="125"/>
      <c r="H34" s="127"/>
      <c r="I34" s="125"/>
      <c r="J34" s="127"/>
      <c r="K34" s="125"/>
      <c r="L34" s="246"/>
      <c r="M34" s="180"/>
      <c r="N34" s="128"/>
      <c r="O34" s="129"/>
      <c r="P34" s="128"/>
      <c r="Q34" s="145">
        <f>Q30+Q32</f>
        <v>2884</v>
      </c>
      <c r="R34" s="223"/>
    </row>
    <row r="35" spans="1:18" s="1" customFormat="1" ht="12.75" customHeight="1" x14ac:dyDescent="0.25">
      <c r="B35" s="20"/>
      <c r="I35" s="22"/>
    </row>
    <row r="36" spans="1:18" s="1" customFormat="1" ht="12.75" customHeight="1" x14ac:dyDescent="0.2">
      <c r="A36" s="62"/>
      <c r="B36" s="20"/>
    </row>
    <row r="37" spans="1:18" s="1" customFormat="1" ht="12.75" customHeight="1" x14ac:dyDescent="0.2">
      <c r="A37" s="21"/>
      <c r="B37" s="20"/>
    </row>
    <row r="38" spans="1:18" s="1" customFormat="1" ht="12.75" customHeight="1" x14ac:dyDescent="0.2">
      <c r="B38" s="20"/>
    </row>
    <row r="39" spans="1:18" s="1" customFormat="1" ht="12.75" customHeight="1" x14ac:dyDescent="0.2">
      <c r="B39" s="20"/>
    </row>
    <row r="40" spans="1:18" s="1" customFormat="1" ht="12.75" customHeight="1" x14ac:dyDescent="0.2">
      <c r="B40" s="20"/>
    </row>
    <row r="41" spans="1:18" s="1" customFormat="1" ht="12.75" customHeight="1" x14ac:dyDescent="0.2">
      <c r="B41" s="20"/>
    </row>
    <row r="42" spans="1:18" s="1" customFormat="1" ht="12.75" customHeight="1" x14ac:dyDescent="0.2">
      <c r="B42" s="20"/>
    </row>
    <row r="43" spans="1:18" s="1" customFormat="1" ht="12.75" customHeight="1" x14ac:dyDescent="0.2">
      <c r="B43" s="20"/>
    </row>
    <row r="44" spans="1:18" s="1" customFormat="1" ht="12.75" customHeight="1" x14ac:dyDescent="0.2">
      <c r="B44" s="20"/>
    </row>
    <row r="45" spans="1:18" s="1" customFormat="1" ht="12.75" customHeight="1" x14ac:dyDescent="0.2">
      <c r="B45" s="20"/>
    </row>
    <row r="46" spans="1:18" s="1" customFormat="1" ht="12.75" customHeight="1" x14ac:dyDescent="0.2">
      <c r="B46" s="20"/>
    </row>
    <row r="47" spans="1:18" s="1" customFormat="1" x14ac:dyDescent="0.2">
      <c r="B47" s="20"/>
    </row>
    <row r="48" spans="1:18" s="1" customFormat="1" x14ac:dyDescent="0.2">
      <c r="B48" s="20"/>
    </row>
    <row r="49" spans="2:2" s="1" customFormat="1" x14ac:dyDescent="0.2">
      <c r="B49" s="20"/>
    </row>
    <row r="50" spans="2:2" s="1" customFormat="1" x14ac:dyDescent="0.2">
      <c r="B50" s="20"/>
    </row>
    <row r="51" spans="2:2" s="1" customFormat="1" x14ac:dyDescent="0.2">
      <c r="B51" s="20"/>
    </row>
    <row r="52" spans="2:2" s="1" customFormat="1" x14ac:dyDescent="0.2">
      <c r="B52" s="20"/>
    </row>
    <row r="53" spans="2:2" s="1" customFormat="1" x14ac:dyDescent="0.2">
      <c r="B53" s="20"/>
    </row>
    <row r="54" spans="2:2" s="1" customFormat="1" x14ac:dyDescent="0.2">
      <c r="B54" s="20"/>
    </row>
    <row r="55" spans="2:2" s="1" customFormat="1" x14ac:dyDescent="0.2">
      <c r="B55" s="20"/>
    </row>
    <row r="56" spans="2:2" s="1" customFormat="1" x14ac:dyDescent="0.2">
      <c r="B56" s="20"/>
    </row>
    <row r="57" spans="2:2" s="1" customFormat="1" x14ac:dyDescent="0.2">
      <c r="B57" s="20"/>
    </row>
    <row r="58" spans="2:2" s="1" customFormat="1" x14ac:dyDescent="0.2">
      <c r="B58" s="20"/>
    </row>
    <row r="59" spans="2:2" s="1" customFormat="1" x14ac:dyDescent="0.2">
      <c r="B59" s="20"/>
    </row>
    <row r="60" spans="2:2" s="1" customFormat="1" x14ac:dyDescent="0.2">
      <c r="B60" s="20"/>
    </row>
    <row r="61" spans="2:2" s="1" customFormat="1" x14ac:dyDescent="0.2">
      <c r="B61" s="20"/>
    </row>
    <row r="62" spans="2:2" s="1" customFormat="1" x14ac:dyDescent="0.2">
      <c r="B62" s="20"/>
    </row>
    <row r="63" spans="2:2" s="1" customFormat="1" x14ac:dyDescent="0.2">
      <c r="B63" s="20"/>
    </row>
    <row r="64" spans="2:2" s="1" customFormat="1" x14ac:dyDescent="0.2">
      <c r="B64" s="20"/>
    </row>
    <row r="65" spans="2:2" s="1" customFormat="1" x14ac:dyDescent="0.2">
      <c r="B65" s="20"/>
    </row>
    <row r="66" spans="2:2" s="1" customFormat="1" x14ac:dyDescent="0.2">
      <c r="B66" s="20"/>
    </row>
    <row r="67" spans="2:2" s="1" customFormat="1" x14ac:dyDescent="0.2">
      <c r="B67" s="20"/>
    </row>
    <row r="68" spans="2:2" s="1" customFormat="1" x14ac:dyDescent="0.2">
      <c r="B68" s="20"/>
    </row>
    <row r="69" spans="2:2" s="1" customFormat="1" x14ac:dyDescent="0.2">
      <c r="B69" s="20"/>
    </row>
    <row r="70" spans="2:2" s="1" customFormat="1" x14ac:dyDescent="0.2">
      <c r="B70" s="20"/>
    </row>
    <row r="71" spans="2:2" s="1" customFormat="1" x14ac:dyDescent="0.2">
      <c r="B71" s="20"/>
    </row>
    <row r="72" spans="2:2" s="1" customFormat="1" x14ac:dyDescent="0.2">
      <c r="B72" s="20"/>
    </row>
    <row r="73" spans="2:2" s="1" customFormat="1" x14ac:dyDescent="0.2">
      <c r="B73" s="20"/>
    </row>
    <row r="74" spans="2:2" s="1" customFormat="1" x14ac:dyDescent="0.2">
      <c r="B74" s="20"/>
    </row>
    <row r="75" spans="2:2" s="1" customFormat="1" x14ac:dyDescent="0.2">
      <c r="B75" s="20"/>
    </row>
    <row r="76" spans="2:2" s="1" customFormat="1" x14ac:dyDescent="0.2">
      <c r="B76" s="20"/>
    </row>
    <row r="77" spans="2:2" s="1" customFormat="1" x14ac:dyDescent="0.2">
      <c r="B77" s="20"/>
    </row>
    <row r="78" spans="2:2" s="1" customFormat="1" x14ac:dyDescent="0.2">
      <c r="B78" s="20"/>
    </row>
    <row r="79" spans="2:2" s="1" customFormat="1" x14ac:dyDescent="0.2">
      <c r="B79" s="20"/>
    </row>
    <row r="80" spans="2:2" s="1" customFormat="1" x14ac:dyDescent="0.2">
      <c r="B80" s="20"/>
    </row>
    <row r="81" spans="2:2" s="1" customFormat="1" x14ac:dyDescent="0.2">
      <c r="B81" s="20"/>
    </row>
    <row r="82" spans="2:2" s="1" customFormat="1" x14ac:dyDescent="0.2">
      <c r="B82" s="20"/>
    </row>
    <row r="83" spans="2:2" s="1" customFormat="1" x14ac:dyDescent="0.2">
      <c r="B83" s="20"/>
    </row>
    <row r="84" spans="2:2" s="1" customFormat="1" x14ac:dyDescent="0.2">
      <c r="B84" s="20"/>
    </row>
    <row r="85" spans="2:2" s="1" customFormat="1" x14ac:dyDescent="0.2">
      <c r="B85" s="20"/>
    </row>
    <row r="86" spans="2:2" s="1" customFormat="1" x14ac:dyDescent="0.2">
      <c r="B86" s="20"/>
    </row>
    <row r="87" spans="2:2" s="1" customFormat="1" x14ac:dyDescent="0.2">
      <c r="B87" s="20"/>
    </row>
    <row r="88" spans="2:2" s="1" customFormat="1" x14ac:dyDescent="0.2">
      <c r="B88" s="20"/>
    </row>
    <row r="89" spans="2:2" s="1" customFormat="1" x14ac:dyDescent="0.2">
      <c r="B89" s="20"/>
    </row>
    <row r="90" spans="2:2" s="1" customFormat="1" x14ac:dyDescent="0.2">
      <c r="B90" s="20"/>
    </row>
    <row r="91" spans="2:2" s="1" customFormat="1" x14ac:dyDescent="0.2">
      <c r="B91" s="20"/>
    </row>
    <row r="92" spans="2:2" s="1" customFormat="1" x14ac:dyDescent="0.2">
      <c r="B92" s="20"/>
    </row>
    <row r="93" spans="2:2" s="1" customFormat="1" x14ac:dyDescent="0.2">
      <c r="B93" s="20"/>
    </row>
    <row r="94" spans="2:2" s="1" customFormat="1" x14ac:dyDescent="0.2">
      <c r="B94" s="20"/>
    </row>
    <row r="95" spans="2:2" s="1" customFormat="1" x14ac:dyDescent="0.2">
      <c r="B95" s="20"/>
    </row>
    <row r="96" spans="2:2" s="1" customFormat="1" x14ac:dyDescent="0.2">
      <c r="B96" s="20"/>
    </row>
    <row r="97" spans="2:2" s="1" customFormat="1" x14ac:dyDescent="0.2">
      <c r="B97" s="20"/>
    </row>
    <row r="98" spans="2:2" s="1" customFormat="1" x14ac:dyDescent="0.2">
      <c r="B98" s="20"/>
    </row>
    <row r="99" spans="2:2" s="1" customFormat="1" x14ac:dyDescent="0.2">
      <c r="B99" s="20"/>
    </row>
    <row r="100" spans="2:2" s="1" customFormat="1" x14ac:dyDescent="0.2">
      <c r="B100" s="20"/>
    </row>
    <row r="101" spans="2:2" s="1" customFormat="1" x14ac:dyDescent="0.2">
      <c r="B101" s="20"/>
    </row>
    <row r="102" spans="2:2" s="1" customFormat="1" x14ac:dyDescent="0.2">
      <c r="B102" s="20"/>
    </row>
    <row r="103" spans="2:2" s="1" customFormat="1" x14ac:dyDescent="0.2">
      <c r="B103" s="20"/>
    </row>
    <row r="104" spans="2:2" s="1" customFormat="1" x14ac:dyDescent="0.2">
      <c r="B104" s="20"/>
    </row>
    <row r="105" spans="2:2" s="1" customFormat="1" x14ac:dyDescent="0.2">
      <c r="B105" s="20"/>
    </row>
    <row r="106" spans="2:2" s="1" customFormat="1" x14ac:dyDescent="0.2">
      <c r="B106" s="20"/>
    </row>
    <row r="107" spans="2:2" s="1" customFormat="1" x14ac:dyDescent="0.2">
      <c r="B107" s="20"/>
    </row>
    <row r="108" spans="2:2" s="1" customFormat="1" x14ac:dyDescent="0.2">
      <c r="B108" s="20"/>
    </row>
    <row r="109" spans="2:2" s="1" customFormat="1" x14ac:dyDescent="0.2">
      <c r="B109" s="20"/>
    </row>
    <row r="110" spans="2:2" s="1" customFormat="1" x14ac:dyDescent="0.2">
      <c r="B110" s="20"/>
    </row>
    <row r="111" spans="2:2" s="1" customFormat="1" x14ac:dyDescent="0.2">
      <c r="B111" s="20"/>
    </row>
    <row r="112" spans="2:2" s="1" customFormat="1" x14ac:dyDescent="0.2">
      <c r="B112" s="20"/>
    </row>
    <row r="113" spans="2:2" s="1" customFormat="1" x14ac:dyDescent="0.2">
      <c r="B113" s="20"/>
    </row>
    <row r="114" spans="2:2" s="1" customFormat="1" x14ac:dyDescent="0.2">
      <c r="B114" s="20"/>
    </row>
    <row r="115" spans="2:2" s="1" customFormat="1" x14ac:dyDescent="0.2">
      <c r="B115" s="20"/>
    </row>
    <row r="116" spans="2:2" s="1" customFormat="1" x14ac:dyDescent="0.2">
      <c r="B116" s="20"/>
    </row>
    <row r="117" spans="2:2" s="1" customFormat="1" x14ac:dyDescent="0.2">
      <c r="B117" s="20"/>
    </row>
    <row r="118" spans="2:2" s="1" customFormat="1" x14ac:dyDescent="0.2">
      <c r="B118" s="20"/>
    </row>
    <row r="119" spans="2:2" s="1" customFormat="1" x14ac:dyDescent="0.2">
      <c r="B119" s="20"/>
    </row>
    <row r="120" spans="2:2" s="1" customFormat="1" x14ac:dyDescent="0.2">
      <c r="B120" s="20"/>
    </row>
    <row r="121" spans="2:2" s="1" customFormat="1" x14ac:dyDescent="0.2">
      <c r="B121" s="20"/>
    </row>
    <row r="122" spans="2:2" s="1" customFormat="1" x14ac:dyDescent="0.2">
      <c r="B122" s="20"/>
    </row>
    <row r="123" spans="2:2" s="1" customFormat="1" x14ac:dyDescent="0.2">
      <c r="B123" s="20"/>
    </row>
    <row r="124" spans="2:2" s="1" customFormat="1" x14ac:dyDescent="0.2">
      <c r="B124" s="20"/>
    </row>
    <row r="125" spans="2:2" s="1" customFormat="1" x14ac:dyDescent="0.2">
      <c r="B125" s="20"/>
    </row>
    <row r="126" spans="2:2" s="1" customFormat="1" x14ac:dyDescent="0.2">
      <c r="B126" s="20"/>
    </row>
    <row r="127" spans="2:2" s="1" customFormat="1" x14ac:dyDescent="0.2">
      <c r="B127" s="20"/>
    </row>
    <row r="128" spans="2:2" s="1" customFormat="1" x14ac:dyDescent="0.2">
      <c r="B128" s="20"/>
    </row>
    <row r="129" spans="2:2" s="1" customFormat="1" x14ac:dyDescent="0.2">
      <c r="B129" s="20"/>
    </row>
    <row r="130" spans="2:2" s="1" customFormat="1" x14ac:dyDescent="0.2">
      <c r="B130" s="20"/>
    </row>
    <row r="131" spans="2:2" s="1" customFormat="1" x14ac:dyDescent="0.2">
      <c r="B131" s="20"/>
    </row>
    <row r="132" spans="2:2" s="1" customFormat="1" x14ac:dyDescent="0.2">
      <c r="B132" s="20"/>
    </row>
    <row r="133" spans="2:2" s="1" customFormat="1" x14ac:dyDescent="0.2">
      <c r="B133" s="20"/>
    </row>
    <row r="134" spans="2:2" s="1" customFormat="1" x14ac:dyDescent="0.2">
      <c r="B134" s="20"/>
    </row>
    <row r="135" spans="2:2" s="1" customFormat="1" x14ac:dyDescent="0.2">
      <c r="B135" s="20"/>
    </row>
    <row r="136" spans="2:2" s="1" customFormat="1" x14ac:dyDescent="0.2">
      <c r="B136" s="20"/>
    </row>
    <row r="137" spans="2:2" s="1" customFormat="1" x14ac:dyDescent="0.2">
      <c r="B137" s="20"/>
    </row>
    <row r="138" spans="2:2" s="1" customFormat="1" x14ac:dyDescent="0.2">
      <c r="B138" s="20"/>
    </row>
    <row r="139" spans="2:2" s="1" customFormat="1" x14ac:dyDescent="0.2">
      <c r="B139" s="20"/>
    </row>
    <row r="140" spans="2:2" s="1" customFormat="1" x14ac:dyDescent="0.2">
      <c r="B140" s="20"/>
    </row>
    <row r="141" spans="2:2" s="1" customFormat="1" x14ac:dyDescent="0.2">
      <c r="B141" s="20"/>
    </row>
    <row r="142" spans="2:2" s="1" customFormat="1" x14ac:dyDescent="0.2">
      <c r="B142" s="20"/>
    </row>
    <row r="143" spans="2:2" s="1" customFormat="1" x14ac:dyDescent="0.2">
      <c r="B143" s="20"/>
    </row>
    <row r="144" spans="2:2" s="1" customFormat="1" x14ac:dyDescent="0.2">
      <c r="B144" s="20"/>
    </row>
    <row r="145" spans="2:2" s="1" customFormat="1" x14ac:dyDescent="0.2">
      <c r="B145" s="20"/>
    </row>
    <row r="146" spans="2:2" s="1" customFormat="1" x14ac:dyDescent="0.2">
      <c r="B146" s="20"/>
    </row>
    <row r="147" spans="2:2" s="1" customFormat="1" x14ac:dyDescent="0.2">
      <c r="B147" s="20"/>
    </row>
    <row r="148" spans="2:2" s="1" customFormat="1" x14ac:dyDescent="0.2">
      <c r="B148" s="20"/>
    </row>
    <row r="149" spans="2:2" s="1" customFormat="1" x14ac:dyDescent="0.2">
      <c r="B149" s="20"/>
    </row>
    <row r="150" spans="2:2" s="1" customFormat="1" x14ac:dyDescent="0.2">
      <c r="B150" s="20"/>
    </row>
    <row r="151" spans="2:2" s="1" customFormat="1" x14ac:dyDescent="0.2">
      <c r="B151" s="20"/>
    </row>
    <row r="152" spans="2:2" s="1" customFormat="1" x14ac:dyDescent="0.2">
      <c r="B152" s="20"/>
    </row>
    <row r="153" spans="2:2" s="1" customFormat="1" x14ac:dyDescent="0.2">
      <c r="B153" s="20"/>
    </row>
    <row r="154" spans="2:2" s="1" customFormat="1" x14ac:dyDescent="0.2">
      <c r="B154" s="20"/>
    </row>
    <row r="155" spans="2:2" s="1" customFormat="1" x14ac:dyDescent="0.2">
      <c r="B155" s="20"/>
    </row>
    <row r="156" spans="2:2" s="1" customFormat="1" x14ac:dyDescent="0.2">
      <c r="B156" s="20"/>
    </row>
    <row r="157" spans="2:2" s="1" customFormat="1" x14ac:dyDescent="0.2">
      <c r="B157" s="20"/>
    </row>
    <row r="158" spans="2:2" s="1" customFormat="1" x14ac:dyDescent="0.2">
      <c r="B158" s="20"/>
    </row>
    <row r="159" spans="2:2" s="1" customFormat="1" x14ac:dyDescent="0.2">
      <c r="B159" s="20"/>
    </row>
    <row r="160" spans="2:2" s="1" customFormat="1" x14ac:dyDescent="0.2">
      <c r="B160" s="20"/>
    </row>
    <row r="161" spans="2:2" s="1" customFormat="1" x14ac:dyDescent="0.2">
      <c r="B161" s="20"/>
    </row>
    <row r="162" spans="2:2" s="1" customFormat="1" x14ac:dyDescent="0.2">
      <c r="B162" s="20"/>
    </row>
    <row r="163" spans="2:2" s="1" customFormat="1" x14ac:dyDescent="0.2">
      <c r="B163" s="20"/>
    </row>
    <row r="164" spans="2:2" s="1" customFormat="1" x14ac:dyDescent="0.2">
      <c r="B164" s="20"/>
    </row>
  </sheetData>
  <mergeCells count="11">
    <mergeCell ref="Q2:R2"/>
    <mergeCell ref="A1:H1"/>
    <mergeCell ref="C2:D2"/>
    <mergeCell ref="E2:F2"/>
    <mergeCell ref="G2:H2"/>
    <mergeCell ref="K2:L2"/>
    <mergeCell ref="A33:A34"/>
    <mergeCell ref="I2:J2"/>
    <mergeCell ref="M2:N2"/>
    <mergeCell ref="O2:P2"/>
    <mergeCell ref="A2:A4"/>
  </mergeCells>
  <phoneticPr fontId="12" type="noConversion"/>
  <printOptions horizontalCentered="1" verticalCentered="1"/>
  <pageMargins left="0.39370078740157483" right="0.39370078740157483" top="0.55118110236220474" bottom="0.55118110236220474" header="0.43307086614173229" footer="0.43307086614173229"/>
  <pageSetup paperSize="9" scale="75" orientation="landscape" useFirstPageNumber="1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3</vt:i4>
      </vt:variant>
    </vt:vector>
  </HeadingPairs>
  <TitlesOfParts>
    <vt:vector size="6" baseType="lpstr">
      <vt:lpstr>ruch_graniczny_osob</vt:lpstr>
      <vt:lpstr>ruch_srodkow_transportu</vt:lpstr>
      <vt:lpstr>srodki_transport_rozbicie</vt:lpstr>
      <vt:lpstr>ruch_graniczny_osob!Obszar_wydruku</vt:lpstr>
      <vt:lpstr>ruch_srodkow_transportu!Obszar_wydruku</vt:lpstr>
      <vt:lpstr>srodki_transport_rozbicie!Obszar_wydruku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Kierkało Bernard</dc:creator>
  <cp:lastModifiedBy>Kierkało Bernard</cp:lastModifiedBy>
  <cp:lastPrinted>2014-07-16T09:41:55Z</cp:lastPrinted>
  <dcterms:created xsi:type="dcterms:W3CDTF">2008-02-27T09:42:04Z</dcterms:created>
  <dcterms:modified xsi:type="dcterms:W3CDTF">2021-01-26T13:42:50Z</dcterms:modified>
</cp:coreProperties>
</file>