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RÓŻNE KATALOGI\RUCH WWW\"/>
    </mc:Choice>
  </mc:AlternateContent>
  <bookViews>
    <workbookView xWindow="0" yWindow="0" windowWidth="16380" windowHeight="8190" tabRatio="778" activeTab="2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ruch_graniczny_osob!$A$1:$M$23</definedName>
    <definedName name="_xlnm.Print_Area" localSheetId="1">ruch_srodkow_transportu!$A$1:$D$17</definedName>
    <definedName name="_xlnm.Print_Area" localSheetId="2">srodki_transport_rozbicie!$A$1:$R$36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B26" i="7" l="1"/>
  <c r="B24" i="7"/>
  <c r="B28" i="7"/>
  <c r="J27" i="7"/>
  <c r="F27" i="7"/>
  <c r="D27" i="7"/>
  <c r="M16" i="1"/>
  <c r="M14" i="1"/>
  <c r="L14" i="1"/>
  <c r="D16" i="1"/>
  <c r="J25" i="7"/>
  <c r="F25" i="7"/>
  <c r="K6" i="7" l="1"/>
  <c r="M5" i="7"/>
  <c r="M6" i="7"/>
  <c r="K5" i="7"/>
  <c r="I6" i="7"/>
  <c r="I5" i="7"/>
  <c r="G6" i="7"/>
  <c r="G5" i="7"/>
  <c r="E6" i="7"/>
  <c r="E5" i="7"/>
  <c r="Q28" i="7"/>
  <c r="Q27" i="7"/>
  <c r="O28" i="7"/>
  <c r="O27" i="7"/>
  <c r="M28" i="7"/>
  <c r="M27" i="7"/>
  <c r="K28" i="7"/>
  <c r="K27" i="7"/>
  <c r="I28" i="7"/>
  <c r="I27" i="7"/>
  <c r="G28" i="7"/>
  <c r="G27" i="7"/>
  <c r="E28" i="7"/>
  <c r="E27" i="7"/>
  <c r="C24" i="7"/>
  <c r="C23" i="7"/>
  <c r="C27" i="7" l="1"/>
  <c r="C10" i="5"/>
  <c r="G10" i="1"/>
  <c r="D14" i="1"/>
  <c r="B16" i="1" l="1"/>
  <c r="C16" i="1"/>
  <c r="E16" i="1"/>
  <c r="F16" i="1"/>
  <c r="G16" i="1"/>
  <c r="I16" i="1"/>
  <c r="H16" i="1"/>
  <c r="K14" i="1"/>
  <c r="C30" i="7" l="1"/>
  <c r="C29" i="7"/>
  <c r="D10" i="1" l="1"/>
  <c r="C7" i="7" l="1"/>
  <c r="C9" i="7"/>
  <c r="C16" i="7" l="1"/>
  <c r="C31" i="7"/>
  <c r="C32" i="7"/>
  <c r="C26" i="7"/>
  <c r="C25" i="7"/>
  <c r="C8" i="7"/>
  <c r="C10" i="7"/>
  <c r="C11" i="7"/>
  <c r="C12" i="7"/>
  <c r="C13" i="7"/>
  <c r="C14" i="7"/>
  <c r="C15" i="7"/>
  <c r="C17" i="7"/>
  <c r="C18" i="7"/>
  <c r="C19" i="7"/>
  <c r="C20" i="7"/>
  <c r="D25" i="7" l="1"/>
  <c r="O22" i="7"/>
  <c r="O21" i="7"/>
  <c r="K22" i="7"/>
  <c r="K21" i="7"/>
  <c r="I22" i="7"/>
  <c r="I21" i="7"/>
  <c r="G22" i="7"/>
  <c r="G21" i="7"/>
  <c r="E22" i="7"/>
  <c r="E21" i="7"/>
  <c r="D5" i="1"/>
  <c r="K20" i="1"/>
  <c r="E21" i="1"/>
  <c r="L7" i="7"/>
  <c r="J7" i="7"/>
  <c r="H7" i="7"/>
  <c r="F7" i="7"/>
  <c r="C5" i="5"/>
  <c r="C4" i="5" s="1"/>
  <c r="D9" i="5"/>
  <c r="B5" i="5"/>
  <c r="B4" i="5" s="1"/>
  <c r="L15" i="1"/>
  <c r="L16" i="1" s="1"/>
  <c r="K15" i="1"/>
  <c r="K16" i="1" s="1"/>
  <c r="G5" i="1"/>
  <c r="D15" i="7"/>
  <c r="L19" i="7"/>
  <c r="L13" i="7"/>
  <c r="L9" i="7"/>
  <c r="J9" i="1"/>
  <c r="C28" i="7"/>
  <c r="I13" i="1"/>
  <c r="H13" i="1"/>
  <c r="F13" i="1"/>
  <c r="E13" i="1"/>
  <c r="C13" i="1"/>
  <c r="B13" i="1"/>
  <c r="K10" i="1"/>
  <c r="K5" i="1"/>
  <c r="L5" i="1"/>
  <c r="L10" i="1"/>
  <c r="L6" i="1"/>
  <c r="L7" i="1"/>
  <c r="L8" i="1"/>
  <c r="L9" i="1"/>
  <c r="L11" i="1"/>
  <c r="L12" i="1"/>
  <c r="H9" i="7"/>
  <c r="G8" i="1"/>
  <c r="G9" i="1"/>
  <c r="G11" i="1"/>
  <c r="G6" i="1"/>
  <c r="L20" i="1"/>
  <c r="L17" i="1"/>
  <c r="K17" i="1"/>
  <c r="K7" i="1"/>
  <c r="K8" i="1"/>
  <c r="K9" i="1"/>
  <c r="K11" i="1"/>
  <c r="K12" i="1"/>
  <c r="K6" i="1"/>
  <c r="F19" i="1"/>
  <c r="E19" i="1"/>
  <c r="D13" i="5"/>
  <c r="D11" i="5"/>
  <c r="D12" i="5"/>
  <c r="D6" i="5"/>
  <c r="D7" i="5"/>
  <c r="D8" i="5"/>
  <c r="D17" i="1"/>
  <c r="D6" i="1"/>
  <c r="D8" i="1"/>
  <c r="D9" i="1"/>
  <c r="D11" i="1"/>
  <c r="J17" i="1"/>
  <c r="J7" i="1"/>
  <c r="B19" i="1"/>
  <c r="C19" i="1"/>
  <c r="H19" i="1"/>
  <c r="I19" i="1"/>
  <c r="D20" i="1"/>
  <c r="J20" i="1"/>
  <c r="B10" i="5"/>
  <c r="N5" i="7"/>
  <c r="O5" i="7"/>
  <c r="Q5" i="7"/>
  <c r="O6" i="7"/>
  <c r="Q6" i="7"/>
  <c r="C6" i="7" s="1"/>
  <c r="F9" i="7"/>
  <c r="J9" i="7"/>
  <c r="P11" i="7"/>
  <c r="F13" i="7"/>
  <c r="H13" i="7"/>
  <c r="J13" i="7"/>
  <c r="N15" i="7"/>
  <c r="P15" i="7"/>
  <c r="F19" i="7"/>
  <c r="H19" i="7"/>
  <c r="J19" i="7"/>
  <c r="M21" i="7"/>
  <c r="M22" i="7"/>
  <c r="R29" i="7"/>
  <c r="C33" i="7"/>
  <c r="C34" i="7"/>
  <c r="Q33" i="7"/>
  <c r="Q34" i="7"/>
  <c r="D29" i="7"/>
  <c r="D11" i="7"/>
  <c r="D13" i="7"/>
  <c r="D7" i="7"/>
  <c r="D19" i="7"/>
  <c r="D9" i="7"/>
  <c r="H4" i="1" l="1"/>
  <c r="L21" i="7"/>
  <c r="C5" i="7"/>
  <c r="K13" i="1"/>
  <c r="M10" i="1"/>
  <c r="F21" i="7"/>
  <c r="N21" i="7"/>
  <c r="L5" i="7"/>
  <c r="J21" i="7"/>
  <c r="H21" i="7"/>
  <c r="D10" i="5"/>
  <c r="B4" i="1"/>
  <c r="B21" i="1" s="1"/>
  <c r="F4" i="1"/>
  <c r="F21" i="1" s="1"/>
  <c r="G21" i="1" s="1"/>
  <c r="K19" i="1"/>
  <c r="R5" i="7"/>
  <c r="R33" i="7"/>
  <c r="B20" i="7"/>
  <c r="P21" i="7"/>
  <c r="P5" i="7"/>
  <c r="C22" i="7"/>
  <c r="J5" i="7"/>
  <c r="F5" i="7"/>
  <c r="H5" i="7"/>
  <c r="C21" i="7"/>
  <c r="D33" i="7"/>
  <c r="D4" i="5"/>
  <c r="D5" i="5"/>
  <c r="M20" i="1"/>
  <c r="I4" i="1"/>
  <c r="I21" i="1" s="1"/>
  <c r="C4" i="1"/>
  <c r="C21" i="1" s="1"/>
  <c r="M9" i="1"/>
  <c r="M5" i="1"/>
  <c r="M7" i="1"/>
  <c r="J19" i="1"/>
  <c r="M17" i="1"/>
  <c r="L19" i="1"/>
  <c r="D19" i="1"/>
  <c r="L13" i="1"/>
  <c r="J13" i="1"/>
  <c r="G13" i="1"/>
  <c r="M11" i="1"/>
  <c r="M8" i="1"/>
  <c r="M6" i="1"/>
  <c r="E4" i="1"/>
  <c r="D13" i="1"/>
  <c r="B31" i="7" l="1"/>
  <c r="B23" i="7"/>
  <c r="G4" i="1"/>
  <c r="B21" i="7"/>
  <c r="B29" i="7"/>
  <c r="K4" i="1"/>
  <c r="M19" i="1"/>
  <c r="D21" i="1"/>
  <c r="D5" i="7"/>
  <c r="B33" i="7"/>
  <c r="B13" i="7"/>
  <c r="B27" i="7"/>
  <c r="B9" i="7"/>
  <c r="B11" i="7"/>
  <c r="B32" i="7"/>
  <c r="B14" i="7"/>
  <c r="B18" i="7"/>
  <c r="B22" i="7"/>
  <c r="B10" i="7"/>
  <c r="B30" i="7"/>
  <c r="B8" i="7"/>
  <c r="B34" i="7"/>
  <c r="B12" i="7"/>
  <c r="B16" i="7"/>
  <c r="B15" i="7"/>
  <c r="B17" i="7"/>
  <c r="B25" i="7"/>
  <c r="B7" i="7"/>
  <c r="B19" i="7"/>
  <c r="D21" i="7"/>
  <c r="D4" i="1"/>
  <c r="L21" i="1"/>
  <c r="L4" i="1"/>
  <c r="H21" i="1"/>
  <c r="J4" i="1"/>
  <c r="M13" i="1"/>
  <c r="M4" i="1" l="1"/>
  <c r="J21" i="1"/>
  <c r="K21" i="1"/>
  <c r="M21" i="1" s="1"/>
</calcChain>
</file>

<file path=xl/sharedStrings.xml><?xml version="1.0" encoding="utf-8"?>
<sst xmlns="http://schemas.openxmlformats.org/spreadsheetml/2006/main" count="104" uniqueCount="56">
  <si>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</si>
  <si>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</si>
  <si>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</si>
  <si>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</si>
  <si>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</si>
  <si>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</si>
  <si>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</si>
  <si>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</si>
  <si>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</si>
  <si>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</si>
  <si>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</si>
  <si>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</si>
  <si>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</si>
  <si>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</si>
  <si>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</si>
  <si>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</si>
  <si>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</si>
  <si>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</si>
  <si>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</si>
  <si>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</si>
  <si>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</si>
  <si>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</si>
  <si>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</si>
  <si>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</si>
  <si>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</si>
  <si>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</si>
  <si>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</si>
  <si>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</si>
  <si>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</si>
  <si>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</si>
  <si>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</si>
  <si>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</si>
  <si>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</si>
  <si>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</si>
  <si>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</si>
  <si>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</si>
  <si>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</si>
  <si>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</si>
  <si>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</si>
  <si>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</si>
  <si>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</si>
  <si>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</si>
  <si>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</si>
  <si>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</si>
  <si>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</si>
  <si>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</si>
  <si>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</si>
  <si>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</si>
  <si>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2019 r.</t>
  </si>
  <si>
    <t>2019r.</t>
  </si>
  <si>
    <t>2020 r.</t>
  </si>
  <si>
    <t xml:space="preserve">TAB.2. Ruch graniczny środków transportu w I półroczu 2020 roku. </t>
  </si>
  <si>
    <t xml:space="preserve">TAB.3. Ruch graniczny środków transportu z rozbiciem w I półroczu 2020 roku. </t>
  </si>
  <si>
    <t>2020r.</t>
  </si>
  <si>
    <t>TAB.1. Ruch graniczny osób w I pólroczu 2020 roku.</t>
  </si>
  <si>
    <t>Radoszyce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</si>
</sst>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%;\-0.0%"/>
    <numFmt numFmtId="165" formatCode="0.0%"/>
    <numFmt numFmtId="166" formatCode="0.000%"/>
  </numFmts>
  <fonts count="29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9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165" fontId="0" fillId="2" borderId="19" xfId="0" applyNumberFormat="1" applyFont="1" applyFill="1" applyBorder="1" applyAlignment="1" applyProtection="1">
      <protection hidden="1"/>
    </xf>
    <xf numFmtId="3" fontId="16" fillId="0" borderId="14" xfId="0" applyNumberFormat="1" applyFont="1" applyFill="1" applyBorder="1" applyAlignment="1" applyProtection="1">
      <alignment vertical="center" wrapText="1"/>
    </xf>
    <xf numFmtId="3" fontId="16" fillId="0" borderId="19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2" xfId="0" applyNumberFormat="1" applyFont="1" applyFill="1" applyBorder="1" applyAlignment="1" applyProtection="1"/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3" fontId="14" fillId="6" borderId="33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28" fillId="5" borderId="15" xfId="0" applyNumberFormat="1" applyFont="1" applyFill="1" applyBorder="1" applyAlignment="1" applyProtection="1">
      <protection hidden="1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165" fontId="16" fillId="4" borderId="1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3" fontId="14" fillId="4" borderId="42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6" borderId="3" xfId="0" applyNumberFormat="1" applyFont="1" applyFill="1" applyBorder="1" applyAlignment="1" applyProtection="1">
      <alignment vertical="top"/>
    </xf>
    <xf numFmtId="3" fontId="14" fillId="6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165" fontId="16" fillId="2" borderId="47" xfId="0" applyNumberFormat="1" applyFont="1" applyFill="1" applyBorder="1" applyAlignment="1" applyProtection="1"/>
    <xf numFmtId="164" fontId="14" fillId="6" borderId="47" xfId="0" applyNumberFormat="1" applyFont="1" applyFill="1" applyBorder="1" applyAlignment="1" applyProtection="1"/>
    <xf numFmtId="164" fontId="14" fillId="0" borderId="44" xfId="0" applyNumberFormat="1" applyFont="1" applyFill="1" applyBorder="1" applyAlignment="1" applyProtection="1"/>
    <xf numFmtId="165" fontId="28" fillId="5" borderId="46" xfId="0" applyNumberFormat="1" applyFont="1" applyFill="1" applyBorder="1" applyAlignment="1" applyProtection="1">
      <protection hidden="1"/>
    </xf>
    <xf numFmtId="164" fontId="14" fillId="0" borderId="44" xfId="0" applyNumberFormat="1" applyFont="1" applyBorder="1" applyAlignment="1" applyProtection="1"/>
    <xf numFmtId="164" fontId="14" fillId="0" borderId="47" xfId="0" applyNumberFormat="1" applyFont="1" applyBorder="1" applyAlignment="1" applyProtection="1"/>
    <xf numFmtId="164" fontId="14" fillId="6" borderId="4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48" xfId="0" applyNumberFormat="1" applyFont="1" applyFill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top"/>
    </xf>
    <xf numFmtId="3" fontId="16" fillId="0" borderId="52" xfId="0" applyNumberFormat="1" applyFont="1" applyBorder="1" applyAlignment="1" applyProtection="1">
      <alignment vertical="top"/>
    </xf>
    <xf numFmtId="3" fontId="14" fillId="6" borderId="51" xfId="0" applyNumberFormat="1" applyFont="1" applyFill="1" applyBorder="1" applyAlignment="1" applyProtection="1">
      <alignment vertical="top"/>
    </xf>
    <xf numFmtId="3" fontId="14" fillId="6" borderId="52" xfId="0" applyNumberFormat="1" applyFont="1" applyFill="1" applyBorder="1" applyAlignment="1" applyProtection="1">
      <alignment vertical="top"/>
    </xf>
    <xf numFmtId="0" fontId="14" fillId="3" borderId="53" xfId="0" applyNumberFormat="1" applyFont="1" applyFill="1" applyBorder="1" applyAlignment="1" applyProtection="1">
      <alignment horizontal="center" vertical="center" textRotation="90"/>
    </xf>
    <xf numFmtId="0" fontId="14" fillId="3" borderId="46" xfId="0" applyNumberFormat="1" applyFont="1" applyFill="1" applyBorder="1" applyAlignment="1" applyProtection="1">
      <alignment horizontal="center" vertical="center"/>
    </xf>
    <xf numFmtId="165" fontId="0" fillId="6" borderId="13" xfId="0" applyNumberFormat="1" applyFont="1" applyFill="1" applyBorder="1" applyAlignment="1" applyProtection="1"/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165" fontId="28" fillId="6" borderId="2" xfId="0" applyNumberFormat="1" applyFont="1" applyFill="1" applyBorder="1" applyAlignment="1" applyProtection="1"/>
    <xf numFmtId="3" fontId="14" fillId="8" borderId="7" xfId="0" applyNumberFormat="1" applyFont="1" applyFill="1" applyBorder="1" applyAlignment="1" applyProtection="1">
      <alignment vertical="center"/>
    </xf>
    <xf numFmtId="0" fontId="1" fillId="8" borderId="0" xfId="0" applyNumberFormat="1" applyFont="1" applyFill="1" applyBorder="1" applyAlignment="1" applyProtection="1"/>
    <xf numFmtId="0" fontId="16" fillId="8" borderId="3" xfId="0" applyNumberFormat="1" applyFont="1" applyFill="1" applyBorder="1" applyAlignment="1" applyProtection="1">
      <alignment vertical="center"/>
    </xf>
    <xf numFmtId="3" fontId="16" fillId="8" borderId="4" xfId="0" applyNumberFormat="1" applyFont="1" applyFill="1" applyBorder="1" applyAlignment="1" applyProtection="1">
      <alignment vertical="center"/>
    </xf>
    <xf numFmtId="3" fontId="16" fillId="8" borderId="14" xfId="0" applyNumberFormat="1" applyFont="1" applyFill="1" applyBorder="1" applyAlignment="1" applyProtection="1">
      <alignment vertical="center" wrapText="1"/>
    </xf>
    <xf numFmtId="3" fontId="14" fillId="8" borderId="22" xfId="0" applyNumberFormat="1" applyFont="1" applyFill="1" applyBorder="1" applyAlignment="1" applyProtection="1">
      <alignment vertical="center"/>
    </xf>
    <xf numFmtId="0" fontId="0" fillId="8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0" borderId="52" xfId="0" applyNumberFormat="1" applyFont="1" applyBorder="1" applyAlignment="1" applyProtection="1">
      <alignment vertical="top"/>
    </xf>
    <xf numFmtId="3" fontId="16" fillId="0" borderId="14" xfId="0" applyNumberFormat="1" applyFont="1" applyFill="1" applyBorder="1" applyAlignment="1" applyProtection="1">
      <alignment vertical="center"/>
    </xf>
    <xf numFmtId="3" fontId="14" fillId="6" borderId="55" xfId="0" applyNumberFormat="1" applyFont="1" applyFill="1" applyBorder="1" applyAlignment="1" applyProtection="1">
      <alignment vertical="center"/>
    </xf>
    <xf numFmtId="165" fontId="13" fillId="0" borderId="15" xfId="0" applyNumberFormat="1" applyFont="1" applyBorder="1" applyAlignment="1" applyProtection="1"/>
    <xf numFmtId="165" fontId="28" fillId="0" borderId="0" xfId="0" applyNumberFormat="1" applyFont="1" applyBorder="1" applyAlignment="1" applyProtection="1"/>
    <xf numFmtId="9" fontId="28" fillId="4" borderId="3" xfId="0" applyNumberFormat="1" applyFont="1" applyFill="1" applyBorder="1" applyAlignment="1" applyProtection="1"/>
    <xf numFmtId="9" fontId="14" fillId="4" borderId="49" xfId="0" applyNumberFormat="1" applyFont="1" applyFill="1" applyBorder="1" applyAlignment="1" applyProtection="1"/>
    <xf numFmtId="9" fontId="28" fillId="2" borderId="12" xfId="0" applyNumberFormat="1" applyFont="1" applyFill="1" applyBorder="1" applyAlignment="1" applyProtection="1">
      <protection hidden="1"/>
    </xf>
    <xf numFmtId="9" fontId="16" fillId="0" borderId="44" xfId="0" applyNumberFormat="1" applyFont="1" applyFill="1" applyBorder="1" applyAlignment="1" applyProtection="1"/>
    <xf numFmtId="9" fontId="28" fillId="2" borderId="1" xfId="0" applyNumberFormat="1" applyFont="1" applyFill="1" applyBorder="1" applyAlignment="1" applyProtection="1">
      <protection hidden="1"/>
    </xf>
    <xf numFmtId="9" fontId="14" fillId="2" borderId="47" xfId="0" applyNumberFormat="1" applyFont="1" applyFill="1" applyBorder="1" applyAlignment="1" applyProtection="1">
      <protection hidden="1"/>
    </xf>
    <xf numFmtId="9" fontId="14" fillId="2" borderId="46" xfId="0" applyNumberFormat="1" applyFont="1" applyFill="1" applyBorder="1" applyAlignment="1" applyProtection="1">
      <protection hidden="1"/>
    </xf>
    <xf numFmtId="9" fontId="14" fillId="2" borderId="45" xfId="0" applyNumberFormat="1" applyFont="1" applyFill="1" applyBorder="1" applyAlignment="1" applyProtection="1">
      <protection hidden="1"/>
    </xf>
    <xf numFmtId="9" fontId="13" fillId="2" borderId="15" xfId="0" applyNumberFormat="1" applyFont="1" applyFill="1" applyBorder="1" applyAlignment="1" applyProtection="1">
      <protection hidden="1"/>
    </xf>
    <xf numFmtId="9" fontId="13" fillId="2" borderId="47" xfId="0" applyNumberFormat="1" applyFont="1" applyFill="1" applyBorder="1" applyAlignment="1" applyProtection="1">
      <protection hidden="1"/>
    </xf>
    <xf numFmtId="9" fontId="14" fillId="2" borderId="44" xfId="0" applyNumberFormat="1" applyFont="1" applyFill="1" applyBorder="1" applyAlignment="1" applyProtection="1">
      <protection hidden="1"/>
    </xf>
    <xf numFmtId="9" fontId="28" fillId="4" borderId="0" xfId="0" applyNumberFormat="1" applyFont="1" applyFill="1" applyBorder="1" applyAlignment="1" applyProtection="1"/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13" fillId="0" borderId="12" xfId="0" applyNumberFormat="1" applyFont="1" applyFill="1" applyBorder="1" applyAlignment="1" applyProtection="1"/>
    <xf numFmtId="9" fontId="13" fillId="0" borderId="15" xfId="0" applyNumberFormat="1" applyFont="1" applyBorder="1" applyAlignment="1" applyProtection="1"/>
    <xf numFmtId="9" fontId="13" fillId="0" borderId="13" xfId="0" applyNumberFormat="1" applyFont="1" applyBorder="1" applyAlignment="1" applyProtection="1"/>
    <xf numFmtId="9" fontId="28" fillId="0" borderId="0" xfId="0" applyNumberFormat="1" applyFont="1" applyBorder="1" applyAlignment="1" applyProtection="1"/>
    <xf numFmtId="9" fontId="13" fillId="0" borderId="12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0" fillId="0" borderId="13" xfId="0" applyNumberFormat="1" applyFont="1" applyBorder="1" applyAlignment="1" applyProtection="1"/>
    <xf numFmtId="9" fontId="28" fillId="6" borderId="18" xfId="0" applyNumberFormat="1" applyFont="1" applyFill="1" applyBorder="1" applyAlignment="1" applyProtection="1">
      <protection hidden="1"/>
    </xf>
    <xf numFmtId="9" fontId="13" fillId="4" borderId="0" xfId="0" applyNumberFormat="1" applyFont="1" applyFill="1" applyBorder="1" applyAlignment="1" applyProtection="1"/>
    <xf numFmtId="9" fontId="14" fillId="4" borderId="12" xfId="0" applyNumberFormat="1" applyFont="1" applyFill="1" applyBorder="1" applyAlignment="1" applyProtection="1"/>
    <xf numFmtId="9" fontId="13" fillId="2" borderId="14" xfId="0" applyNumberFormat="1" applyFont="1" applyFill="1" applyBorder="1" applyAlignment="1" applyProtection="1">
      <protection hidden="1"/>
    </xf>
    <xf numFmtId="9" fontId="16" fillId="0" borderId="0" xfId="0" applyNumberFormat="1" applyFont="1" applyFill="1" applyBorder="1" applyAlignment="1" applyProtection="1"/>
    <xf numFmtId="9" fontId="16" fillId="2" borderId="47" xfId="0" applyNumberFormat="1" applyFont="1" applyFill="1" applyBorder="1" applyAlignment="1" applyProtection="1">
      <protection hidden="1"/>
    </xf>
    <xf numFmtId="9" fontId="16" fillId="2" borderId="14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>
      <protection hidden="1"/>
    </xf>
    <xf numFmtId="9" fontId="16" fillId="2" borderId="0" xfId="0" applyNumberFormat="1" applyFont="1" applyFill="1" applyBorder="1" applyAlignment="1" applyProtection="1">
      <protection hidden="1"/>
    </xf>
    <xf numFmtId="9" fontId="16" fillId="2" borderId="2" xfId="0" applyNumberFormat="1" applyFont="1" applyFill="1" applyBorder="1" applyAlignment="1" applyProtection="1">
      <protection hidden="1"/>
    </xf>
    <xf numFmtId="9" fontId="16" fillId="2" borderId="54" xfId="0" applyNumberFormat="1" applyFont="1" applyFill="1" applyBorder="1" applyAlignment="1" applyProtection="1"/>
    <xf numFmtId="9" fontId="13" fillId="6" borderId="18" xfId="0" applyNumberFormat="1" applyFont="1" applyFill="1" applyBorder="1" applyAlignment="1" applyProtection="1">
      <protection hidden="1"/>
    </xf>
    <xf numFmtId="9" fontId="13" fillId="4" borderId="12" xfId="0" applyNumberFormat="1" applyFont="1" applyFill="1" applyBorder="1" applyAlignment="1" applyProtection="1"/>
    <xf numFmtId="9" fontId="28" fillId="2" borderId="14" xfId="0" applyNumberFormat="1" applyFont="1" applyFill="1" applyBorder="1" applyAlignment="1" applyProtection="1">
      <protection hidden="1"/>
    </xf>
    <xf numFmtId="9" fontId="0" fillId="0" borderId="3" xfId="0" applyNumberFormat="1" applyFont="1" applyFill="1" applyBorder="1" applyAlignment="1" applyProtection="1"/>
    <xf numFmtId="9" fontId="28" fillId="2" borderId="15" xfId="0" applyNumberFormat="1" applyFont="1" applyFill="1" applyBorder="1" applyAlignment="1" applyProtection="1">
      <protection hidden="1"/>
    </xf>
    <xf numFmtId="9" fontId="13" fillId="2" borderId="54" xfId="0" applyNumberFormat="1" applyFont="1" applyFill="1" applyBorder="1" applyAlignment="1" applyProtection="1">
      <protection hidden="1"/>
    </xf>
    <xf numFmtId="9" fontId="13" fillId="2" borderId="12" xfId="0" applyNumberFormat="1" applyFont="1" applyFill="1" applyBorder="1" applyAlignment="1" applyProtection="1">
      <protection hidden="1"/>
    </xf>
    <xf numFmtId="9" fontId="28" fillId="2" borderId="18" xfId="0" applyNumberFormat="1" applyFont="1" applyFill="1" applyBorder="1" applyAlignment="1" applyProtection="1">
      <protection hidden="1"/>
    </xf>
    <xf numFmtId="9" fontId="28" fillId="2" borderId="54" xfId="0" applyNumberFormat="1" applyFont="1" applyFill="1" applyBorder="1" applyAlignment="1" applyProtection="1">
      <protection hidden="1"/>
    </xf>
    <xf numFmtId="9" fontId="13" fillId="2" borderId="5" xfId="0" applyNumberFormat="1" applyFont="1" applyFill="1" applyBorder="1" applyAlignment="1" applyProtection="1">
      <protection hidden="1"/>
    </xf>
    <xf numFmtId="9" fontId="13" fillId="2" borderId="3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/>
    <xf numFmtId="9" fontId="28" fillId="6" borderId="15" xfId="0" applyNumberFormat="1" applyFont="1" applyFill="1" applyBorder="1" applyAlignment="1" applyProtection="1">
      <protection hidden="1"/>
    </xf>
    <xf numFmtId="9" fontId="13" fillId="4" borderId="12" xfId="0" applyNumberFormat="1" applyFont="1" applyFill="1" applyBorder="1" applyAlignment="1" applyProtection="1">
      <protection hidden="1"/>
    </xf>
    <xf numFmtId="9" fontId="27" fillId="0" borderId="0" xfId="0" applyNumberFormat="1" applyFont="1" applyFill="1" applyBorder="1" applyAlignment="1" applyProtection="1">
      <protection hidden="1"/>
    </xf>
    <xf numFmtId="9" fontId="13" fillId="2" borderId="19" xfId="0" applyNumberFormat="1" applyFont="1" applyFill="1" applyBorder="1" applyAlignment="1" applyProtection="1">
      <protection hidden="1"/>
    </xf>
    <xf numFmtId="9" fontId="13" fillId="2" borderId="45" xfId="0" applyNumberFormat="1" applyFont="1" applyFill="1" applyBorder="1" applyAlignment="1" applyProtection="1">
      <protection hidden="1"/>
    </xf>
    <xf numFmtId="9" fontId="28" fillId="2" borderId="2" xfId="0" applyNumberFormat="1" applyFont="1" applyFill="1" applyBorder="1" applyAlignment="1" applyProtection="1">
      <protection hidden="1"/>
    </xf>
    <xf numFmtId="9" fontId="14" fillId="2" borderId="0" xfId="0" applyNumberFormat="1" applyFont="1" applyFill="1" applyBorder="1" applyAlignment="1" applyProtection="1">
      <protection hidden="1"/>
    </xf>
    <xf numFmtId="9" fontId="14" fillId="2" borderId="45" xfId="0" applyNumberFormat="1" applyFont="1" applyFill="1" applyBorder="1" applyAlignment="1" applyProtection="1"/>
    <xf numFmtId="9" fontId="28" fillId="6" borderId="9" xfId="0" applyNumberFormat="1" applyFont="1" applyFill="1" applyBorder="1" applyAlignment="1" applyProtection="1">
      <protection hidden="1"/>
    </xf>
    <xf numFmtId="165" fontId="16" fillId="0" borderId="14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0" applyNumberFormat="1" applyFont="1" applyBorder="1" applyAlignment="1" applyProtection="1">
      <alignment vertical="top"/>
    </xf>
    <xf numFmtId="9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32" xfId="0" applyNumberFormat="1" applyFont="1" applyFill="1" applyBorder="1" applyAlignment="1" applyProtection="1"/>
    <xf numFmtId="9" fontId="13" fillId="2" borderId="33" xfId="0" applyNumberFormat="1" applyFont="1" applyFill="1" applyBorder="1" applyAlignment="1" applyProtection="1">
      <protection hidden="1"/>
    </xf>
    <xf numFmtId="9" fontId="14" fillId="6" borderId="18" xfId="0" applyNumberFormat="1" applyFont="1" applyFill="1" applyBorder="1" applyAlignment="1" applyProtection="1">
      <alignment vertical="top"/>
    </xf>
    <xf numFmtId="9" fontId="13" fillId="2" borderId="18" xfId="0" applyNumberFormat="1" applyFont="1" applyFill="1" applyBorder="1" applyAlignment="1" applyProtection="1">
      <protection hidden="1"/>
    </xf>
    <xf numFmtId="9" fontId="13" fillId="2" borderId="0" xfId="0" applyNumberFormat="1" applyFont="1" applyFill="1" applyBorder="1" applyAlignment="1" applyProtection="1">
      <protection hidden="1"/>
    </xf>
    <xf numFmtId="9" fontId="13" fillId="2" borderId="2" xfId="0" applyNumberFormat="1" applyFont="1" applyFill="1" applyBorder="1" applyAlignment="1" applyProtection="1">
      <protection hidden="1"/>
    </xf>
    <xf numFmtId="9" fontId="28" fillId="2" borderId="9" xfId="0" applyNumberFormat="1" applyFont="1" applyFill="1" applyBorder="1" applyAlignment="1" applyProtection="1">
      <protection hidden="1"/>
    </xf>
    <xf numFmtId="9" fontId="13" fillId="2" borderId="54" xfId="0" applyNumberFormat="1" applyFont="1" applyFill="1" applyBorder="1" applyAlignment="1" applyProtection="1"/>
    <xf numFmtId="9" fontId="13" fillId="0" borderId="33" xfId="0" applyNumberFormat="1" applyFont="1" applyBorder="1" applyAlignment="1" applyProtection="1"/>
    <xf numFmtId="9" fontId="28" fillId="4" borderId="2" xfId="0" applyNumberFormat="1" applyFont="1" applyFill="1" applyBorder="1" applyAlignment="1" applyProtection="1">
      <alignment vertical="center"/>
    </xf>
    <xf numFmtId="9" fontId="28" fillId="6" borderId="27" xfId="0" applyNumberFormat="1" applyFont="1" applyFill="1" applyBorder="1" applyAlignment="1" applyProtection="1">
      <alignment vertical="center"/>
    </xf>
    <xf numFmtId="9" fontId="28" fillId="0" borderId="18" xfId="0" applyNumberFormat="1" applyFont="1" applyFill="1" applyBorder="1" applyAlignment="1" applyProtection="1">
      <alignment vertical="center"/>
    </xf>
    <xf numFmtId="9" fontId="13" fillId="0" borderId="14" xfId="0" applyNumberFormat="1" applyFont="1" applyFill="1" applyBorder="1" applyAlignment="1" applyProtection="1">
      <alignment vertical="center"/>
    </xf>
    <xf numFmtId="9" fontId="28" fillId="0" borderId="14" xfId="0" applyNumberFormat="1" applyFont="1" applyFill="1" applyBorder="1" applyAlignment="1" applyProtection="1">
      <alignment vertical="center"/>
    </xf>
    <xf numFmtId="9" fontId="28" fillId="0" borderId="19" xfId="0" applyNumberFormat="1" applyFont="1" applyFill="1" applyBorder="1" applyAlignment="1" applyProtection="1">
      <alignment vertical="center"/>
    </xf>
    <xf numFmtId="9" fontId="28" fillId="4" borderId="3" xfId="0" applyNumberFormat="1" applyFont="1" applyFill="1" applyBorder="1" applyAlignment="1" applyProtection="1">
      <alignment horizontal="center" vertical="center"/>
    </xf>
    <xf numFmtId="9" fontId="27" fillId="0" borderId="3" xfId="0" applyNumberFormat="1" applyFont="1" applyFill="1" applyBorder="1" applyAlignment="1" applyProtection="1">
      <alignment vertical="center" wrapText="1"/>
    </xf>
    <xf numFmtId="9" fontId="28" fillId="5" borderId="28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4" fillId="5" borderId="28" xfId="0" applyNumberFormat="1" applyFont="1" applyFill="1" applyBorder="1" applyAlignment="1" applyProtection="1">
      <alignment vertical="center" wrapText="1"/>
    </xf>
    <xf numFmtId="9" fontId="28" fillId="0" borderId="3" xfId="0" applyNumberFormat="1" applyFont="1" applyFill="1" applyBorder="1" applyAlignment="1" applyProtection="1">
      <alignment vertical="center" wrapText="1"/>
    </xf>
    <xf numFmtId="9" fontId="28" fillId="8" borderId="3" xfId="0" applyNumberFormat="1" applyFont="1" applyFill="1" applyBorder="1" applyAlignment="1" applyProtection="1">
      <alignment vertical="center" wrapText="1"/>
    </xf>
    <xf numFmtId="9" fontId="13" fillId="0" borderId="3" xfId="0" applyNumberFormat="1" applyFont="1" applyFill="1" applyBorder="1" applyAlignment="1" applyProtection="1">
      <alignment vertical="center" wrapText="1"/>
    </xf>
    <xf numFmtId="9" fontId="14" fillId="0" borderId="28" xfId="0" applyNumberFormat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8" fillId="6" borderId="50" xfId="0" applyNumberFormat="1" applyFont="1" applyFill="1" applyBorder="1" applyAlignment="1" applyProtection="1">
      <alignment vertical="center"/>
    </xf>
    <xf numFmtId="9" fontId="28" fillId="2" borderId="9" xfId="0" applyNumberFormat="1" applyFont="1" applyFill="1" applyBorder="1" applyAlignment="1" applyProtection="1">
      <alignment vertical="center"/>
    </xf>
    <xf numFmtId="9" fontId="27" fillId="0" borderId="26" xfId="0" applyNumberFormat="1" applyFont="1" applyBorder="1" applyAlignment="1" applyProtection="1">
      <alignment vertical="center"/>
    </xf>
    <xf numFmtId="9" fontId="27" fillId="8" borderId="26" xfId="0" applyNumberFormat="1" applyFont="1" applyFill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7" fillId="0" borderId="25" xfId="0" applyNumberFormat="1" applyFont="1" applyBorder="1" applyAlignment="1" applyProtection="1">
      <alignment vertical="center"/>
    </xf>
    <xf numFmtId="9" fontId="13" fillId="6" borderId="35" xfId="0" applyNumberFormat="1" applyFont="1" applyFill="1" applyBorder="1" applyAlignment="1" applyProtection="1">
      <alignment vertical="center" wrapText="1"/>
    </xf>
    <xf numFmtId="9" fontId="28" fillId="2" borderId="1" xfId="0" applyNumberFormat="1" applyFont="1" applyFill="1" applyBorder="1" applyAlignment="1" applyProtection="1">
      <alignment vertical="center"/>
    </xf>
    <xf numFmtId="9" fontId="0" fillId="0" borderId="26" xfId="0" applyNumberFormat="1" applyFont="1" applyFill="1" applyBorder="1" applyAlignment="1" applyProtection="1">
      <alignment vertical="center" wrapText="1"/>
    </xf>
    <xf numFmtId="9" fontId="27" fillId="0" borderId="26" xfId="0" applyNumberFormat="1" applyFont="1" applyFill="1" applyBorder="1" applyAlignment="1" applyProtection="1">
      <alignment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3" fontId="16" fillId="0" borderId="56" xfId="0" applyNumberFormat="1" applyFont="1" applyBorder="1" applyAlignment="1" applyProtection="1">
      <alignment vertical="top"/>
    </xf>
    <xf numFmtId="9" fontId="28" fillId="6" borderId="28" xfId="0" applyNumberFormat="1" applyFont="1" applyFill="1" applyBorder="1" applyAlignment="1" applyProtection="1">
      <alignment vertical="center"/>
    </xf>
    <xf numFmtId="9" fontId="13" fillId="0" borderId="57" xfId="0" applyNumberFormat="1" applyFont="1" applyFill="1" applyBorder="1" applyAlignment="1" applyProtection="1">
      <alignment vertical="center" wrapText="1"/>
    </xf>
    <xf numFmtId="9" fontId="28" fillId="7" borderId="3" xfId="0" applyNumberFormat="1" applyFont="1" applyFill="1" applyBorder="1" applyAlignment="1" applyProtection="1">
      <alignment horizontal="right" vertical="center"/>
    </xf>
    <xf numFmtId="9" fontId="28" fillId="4" borderId="3" xfId="0" applyNumberFormat="1" applyFont="1" applyFill="1" applyBorder="1" applyAlignment="1" applyProtection="1">
      <alignment horizontal="right" vertical="center"/>
    </xf>
    <xf numFmtId="9" fontId="27" fillId="8" borderId="26" xfId="0" applyNumberFormat="1" applyFont="1" applyFill="1" applyBorder="1" applyAlignment="1" applyProtection="1">
      <alignment vertical="center" wrapText="1"/>
    </xf>
    <xf numFmtId="9" fontId="28" fillId="4" borderId="0" xfId="0" applyNumberFormat="1" applyFont="1" applyFill="1" applyBorder="1" applyAlignment="1" applyProtection="1">
      <alignment horizontal="right" vertical="center"/>
    </xf>
    <xf numFmtId="9" fontId="28" fillId="8" borderId="0" xfId="0" applyNumberFormat="1" applyFont="1" applyFill="1" applyBorder="1" applyAlignment="1" applyProtection="1">
      <alignment vertical="center" wrapText="1"/>
    </xf>
    <xf numFmtId="9" fontId="14" fillId="6" borderId="14" xfId="0" applyNumberFormat="1" applyFont="1" applyFill="1" applyBorder="1" applyAlignment="1" applyProtection="1">
      <alignment vertical="top"/>
    </xf>
    <xf numFmtId="10" fontId="16" fillId="0" borderId="14" xfId="0" applyNumberFormat="1" applyFont="1" applyFill="1" applyBorder="1" applyAlignment="1" applyProtection="1">
      <alignment vertical="top"/>
    </xf>
    <xf numFmtId="0" fontId="16" fillId="0" borderId="43" xfId="0" applyNumberFormat="1" applyFont="1" applyFill="1" applyBorder="1" applyAlignment="1" applyProtection="1"/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5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top"/>
    </xf>
    <xf numFmtId="3" fontId="16" fillId="0" borderId="30" xfId="0" applyNumberFormat="1" applyFont="1" applyFill="1" applyBorder="1" applyAlignment="1" applyProtection="1">
      <alignment vertical="top"/>
    </xf>
    <xf numFmtId="165" fontId="0" fillId="2" borderId="30" xfId="0" applyNumberFormat="1" applyFont="1" applyFill="1" applyBorder="1" applyAlignment="1" applyProtection="1">
      <protection hidden="1"/>
    </xf>
    <xf numFmtId="165" fontId="0" fillId="0" borderId="59" xfId="0" applyNumberFormat="1" applyFont="1" applyFill="1" applyBorder="1" applyAlignment="1" applyProtection="1">
      <protection hidden="1"/>
    </xf>
    <xf numFmtId="3" fontId="14" fillId="0" borderId="43" xfId="0" applyNumberFormat="1" applyFont="1" applyFill="1" applyBorder="1" applyAlignment="1" applyProtection="1">
      <alignment vertical="top"/>
    </xf>
    <xf numFmtId="165" fontId="16" fillId="0" borderId="30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/>
    <xf numFmtId="165" fontId="16" fillId="0" borderId="31" xfId="0" applyNumberFormat="1" applyFont="1" applyFill="1" applyBorder="1" applyAlignment="1" applyProtection="1"/>
    <xf numFmtId="9" fontId="28" fillId="2" borderId="9" xfId="0" applyNumberFormat="1" applyFont="1" applyFill="1" applyBorder="1" applyAlignment="1" applyProtection="1">
      <alignment horizontal="right"/>
      <protection hidden="1"/>
    </xf>
    <xf numFmtId="10" fontId="16" fillId="0" borderId="48" xfId="0" applyNumberFormat="1" applyFont="1" applyFill="1" applyBorder="1" applyAlignment="1" applyProtection="1">
      <alignment vertical="center"/>
    </xf>
    <xf numFmtId="3" fontId="14" fillId="0" borderId="52" xfId="0" applyNumberFormat="1" applyFont="1" applyBorder="1" applyAlignment="1" applyProtection="1">
      <alignment vertical="center"/>
    </xf>
    <xf numFmtId="3" fontId="14" fillId="0" borderId="58" xfId="0" applyNumberFormat="1" applyFont="1" applyFill="1" applyBorder="1" applyAlignment="1" applyProtection="1">
      <alignment vertical="center"/>
    </xf>
    <xf numFmtId="164" fontId="14" fillId="0" borderId="58" xfId="0" applyNumberFormat="1" applyFont="1" applyFill="1" applyBorder="1" applyAlignment="1" applyProtection="1">
      <alignment vertical="center"/>
    </xf>
    <xf numFmtId="165" fontId="0" fillId="0" borderId="58" xfId="0" applyNumberFormat="1" applyFont="1" applyFill="1" applyBorder="1" applyAlignment="1" applyProtection="1">
      <alignment vertical="center"/>
    </xf>
    <xf numFmtId="165" fontId="16" fillId="0" borderId="58" xfId="0" applyNumberFormat="1" applyFont="1" applyFill="1" applyBorder="1" applyAlignment="1" applyProtection="1">
      <alignment vertical="center"/>
    </xf>
    <xf numFmtId="0" fontId="16" fillId="0" borderId="58" xfId="0" applyNumberFormat="1" applyFont="1" applyFill="1" applyBorder="1" applyAlignment="1" applyProtection="1">
      <alignment vertical="center"/>
    </xf>
    <xf numFmtId="165" fontId="16" fillId="0" borderId="61" xfId="0" applyNumberFormat="1" applyFont="1" applyFill="1" applyBorder="1" applyAlignment="1" applyProtection="1">
      <alignment vertical="center"/>
    </xf>
    <xf numFmtId="10" fontId="16" fillId="0" borderId="19" xfId="0" applyNumberFormat="1" applyFont="1" applyFill="1" applyBorder="1" applyAlignment="1" applyProtection="1">
      <alignment vertical="center"/>
    </xf>
    <xf numFmtId="3" fontId="14" fillId="0" borderId="51" xfId="0" applyNumberFormat="1" applyFont="1" applyBorder="1" applyAlignment="1" applyProtection="1">
      <alignment vertical="center"/>
    </xf>
    <xf numFmtId="165" fontId="14" fillId="0" borderId="51" xfId="0" applyNumberFormat="1" applyFont="1" applyFill="1" applyBorder="1" applyAlignment="1" applyProtection="1">
      <alignment vertical="center"/>
    </xf>
    <xf numFmtId="3" fontId="14" fillId="0" borderId="51" xfId="0" applyNumberFormat="1" applyFont="1" applyFill="1" applyBorder="1" applyAlignment="1" applyProtection="1">
      <alignment vertical="center"/>
    </xf>
    <xf numFmtId="165" fontId="28" fillId="0" borderId="51" xfId="0" applyNumberFormat="1" applyFont="1" applyFill="1" applyBorder="1" applyAlignment="1" applyProtection="1">
      <alignment vertical="center"/>
    </xf>
    <xf numFmtId="164" fontId="14" fillId="0" borderId="51" xfId="0" applyNumberFormat="1" applyFont="1" applyFill="1" applyBorder="1" applyAlignment="1" applyProtection="1">
      <alignment vertical="center"/>
    </xf>
    <xf numFmtId="165" fontId="0" fillId="0" borderId="51" xfId="0" applyNumberFormat="1" applyFont="1" applyFill="1" applyBorder="1" applyAlignment="1" applyProtection="1">
      <alignment vertical="center"/>
    </xf>
    <xf numFmtId="165" fontId="16" fillId="0" borderId="51" xfId="0" applyNumberFormat="1" applyFont="1" applyFill="1" applyBorder="1" applyAlignment="1" applyProtection="1">
      <alignment vertical="center"/>
    </xf>
    <xf numFmtId="0" fontId="16" fillId="0" borderId="51" xfId="0" applyNumberFormat="1" applyFont="1" applyFill="1" applyBorder="1" applyAlignment="1" applyProtection="1">
      <alignment vertical="center"/>
    </xf>
    <xf numFmtId="165" fontId="16" fillId="0" borderId="60" xfId="0" applyNumberFormat="1" applyFont="1" applyFill="1" applyBorder="1" applyAlignment="1" applyProtection="1">
      <alignment vertical="center"/>
    </xf>
    <xf numFmtId="9" fontId="13" fillId="0" borderId="9" xfId="0" applyNumberFormat="1" applyFont="1" applyFill="1" applyBorder="1" applyAlignment="1" applyProtection="1">
      <alignment vertical="center"/>
      <protection hidden="1"/>
    </xf>
    <xf numFmtId="9" fontId="27" fillId="2" borderId="14" xfId="0" applyNumberFormat="1" applyFont="1" applyFill="1" applyBorder="1" applyAlignment="1" applyProtection="1">
      <protection hidden="1"/>
    </xf>
    <xf numFmtId="3" fontId="14" fillId="0" borderId="3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vertical="center"/>
    </xf>
    <xf numFmtId="165" fontId="14" fillId="0" borderId="3" xfId="0" applyNumberFormat="1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14" fillId="0" borderId="44" xfId="0" applyNumberFormat="1" applyFont="1" applyBorder="1" applyAlignment="1" applyProtection="1">
      <alignment vertical="center"/>
    </xf>
    <xf numFmtId="165" fontId="16" fillId="0" borderId="12" xfId="0" applyNumberFormat="1" applyFont="1" applyBorder="1" applyAlignment="1" applyProtection="1">
      <alignment vertical="center"/>
    </xf>
    <xf numFmtId="0" fontId="16" fillId="0" borderId="12" xfId="0" applyNumberFormat="1" applyFont="1" applyBorder="1" applyAlignment="1" applyProtection="1">
      <alignment vertical="center"/>
    </xf>
    <xf numFmtId="0" fontId="16" fillId="0" borderId="15" xfId="0" applyNumberFormat="1" applyFont="1" applyBorder="1" applyAlignment="1" applyProtection="1">
      <alignment vertical="center"/>
    </xf>
    <xf numFmtId="165" fontId="0" fillId="2" borderId="14" xfId="0" applyNumberFormat="1" applyFont="1" applyFill="1" applyBorder="1" applyAlignment="1" applyProtection="1">
      <alignment vertical="center"/>
      <protection hidden="1"/>
    </xf>
    <xf numFmtId="10" fontId="16" fillId="0" borderId="19" xfId="0" applyNumberFormat="1" applyFont="1" applyBorder="1" applyAlignment="1" applyProtection="1">
      <alignment vertical="center"/>
    </xf>
    <xf numFmtId="9" fontId="14" fillId="0" borderId="2" xfId="0" applyNumberFormat="1" applyFont="1" applyBorder="1" applyAlignment="1" applyProtection="1">
      <alignment vertical="center"/>
    </xf>
    <xf numFmtId="3" fontId="14" fillId="0" borderId="13" xfId="0" applyNumberFormat="1" applyFont="1" applyBorder="1" applyAlignment="1" applyProtection="1">
      <alignment vertical="center"/>
    </xf>
    <xf numFmtId="165" fontId="14" fillId="0" borderId="2" xfId="0" applyNumberFormat="1" applyFont="1" applyBorder="1" applyAlignment="1" applyProtection="1">
      <alignment vertical="center"/>
    </xf>
    <xf numFmtId="164" fontId="14" fillId="0" borderId="2" xfId="0" applyNumberFormat="1" applyFont="1" applyBorder="1" applyAlignment="1" applyProtection="1">
      <alignment vertical="center"/>
    </xf>
    <xf numFmtId="164" fontId="14" fillId="0" borderId="47" xfId="0" applyNumberFormat="1" applyFont="1" applyBorder="1" applyAlignment="1" applyProtection="1">
      <alignment vertical="center"/>
    </xf>
    <xf numFmtId="165" fontId="16" fillId="0" borderId="13" xfId="0" applyNumberFormat="1" applyFont="1" applyBorder="1" applyAlignment="1" applyProtection="1">
      <alignment vertical="center"/>
    </xf>
    <xf numFmtId="0" fontId="16" fillId="0" borderId="13" xfId="0" applyNumberFormat="1" applyFont="1" applyBorder="1" applyAlignment="1" applyProtection="1">
      <alignment vertical="center"/>
    </xf>
    <xf numFmtId="0" fontId="16" fillId="0" borderId="33" xfId="0" applyNumberFormat="1" applyFont="1" applyBorder="1" applyAlignment="1" applyProtection="1">
      <alignment vertical="center"/>
    </xf>
    <xf numFmtId="165" fontId="16" fillId="0" borderId="19" xfId="0" applyNumberFormat="1" applyFont="1" applyBorder="1" applyAlignment="1" applyProtection="1">
      <alignment vertical="center"/>
    </xf>
    <xf numFmtId="9" fontId="13" fillId="2" borderId="14" xfId="0" applyNumberFormat="1" applyFont="1" applyFill="1" applyBorder="1" applyAlignment="1" applyProtection="1">
      <alignment vertical="center"/>
      <protection hidden="1"/>
    </xf>
    <xf numFmtId="166" fontId="16" fillId="0" borderId="18" xfId="0" applyNumberFormat="1" applyFont="1" applyBorder="1" applyAlignment="1" applyProtection="1">
      <alignment vertical="center"/>
    </xf>
    <xf numFmtId="9" fontId="28" fillId="6" borderId="35" xfId="0" applyNumberFormat="1" applyFont="1" applyFill="1" applyBorder="1" applyAlignment="1" applyProtection="1">
      <alignment vertical="center" wrapText="1"/>
    </xf>
    <xf numFmtId="9" fontId="28" fillId="6" borderId="27" xfId="0" applyNumberFormat="1" applyFont="1" applyFill="1" applyBorder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N151"/>
  <sheetViews>
    <sheetView showGridLines="0" showZeros="0" zoomScale="80" zoomScaleNormal="80" workbookViewId="0">
      <selection activeCell="B18" sqref="B18"/>
    </sheetView>
  </sheetViews>
  <sheetFormatPr defaultColWidth="8" defaultRowHeight="12.75" x14ac:dyDescent="0.2"/>
  <cols>
    <col min="1" max="1" width="18.140625" style="74" customWidth="1"/>
    <col min="2" max="2" width="12" style="74" customWidth="1"/>
    <col min="3" max="3" width="11.7109375" style="74" customWidth="1"/>
    <col min="4" max="4" width="14.28515625" style="74" customWidth="1"/>
    <col min="5" max="6" width="10.7109375" style="74" customWidth="1"/>
    <col min="7" max="7" width="9.28515625" style="74" customWidth="1"/>
    <col min="8" max="9" width="11.5703125" style="74" customWidth="1"/>
    <col min="10" max="10" width="10.42578125" style="74" customWidth="1"/>
    <col min="11" max="11" width="13.5703125" style="74" customWidth="1"/>
    <col min="12" max="12" width="13.28515625" style="74" customWidth="1"/>
    <col min="13" max="13" width="10.140625" style="74" customWidth="1"/>
    <col min="14" max="14" width="7.28515625" style="74" customWidth="1"/>
    <col min="15" max="15" width="8" style="74" customWidth="1"/>
    <col min="16" max="16" width="13.42578125" style="74" customWidth="1"/>
    <col min="17" max="16384" width="8" style="74"/>
  </cols>
  <sheetData>
    <row r="1" spans="1:248" s="1" customFormat="1" ht="18.75" customHeight="1" x14ac:dyDescent="0.2">
      <c r="A1" s="325" t="s">
        <v>54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IL1" s="74"/>
      <c r="IM1" s="74"/>
      <c r="IN1" s="74"/>
    </row>
    <row r="2" spans="1:248" s="1" customFormat="1" ht="29.25" customHeight="1" x14ac:dyDescent="0.2">
      <c r="A2" s="330" t="s">
        <v>36</v>
      </c>
      <c r="B2" s="326" t="s">
        <v>0</v>
      </c>
      <c r="C2" s="326"/>
      <c r="D2" s="326"/>
      <c r="E2" s="331" t="s">
        <v>40</v>
      </c>
      <c r="F2" s="332"/>
      <c r="G2" s="326"/>
      <c r="H2" s="327" t="s">
        <v>35</v>
      </c>
      <c r="I2" s="327"/>
      <c r="J2" s="328"/>
      <c r="K2" s="329" t="s">
        <v>1</v>
      </c>
      <c r="L2" s="329"/>
      <c r="M2" s="329"/>
      <c r="IL2" s="74"/>
      <c r="IM2" s="74"/>
      <c r="IN2" s="74"/>
    </row>
    <row r="3" spans="1:248" s="1" customFormat="1" ht="17.25" customHeight="1" x14ac:dyDescent="0.2">
      <c r="A3" s="328"/>
      <c r="B3" s="210" t="s">
        <v>50</v>
      </c>
      <c r="C3" s="75" t="s">
        <v>48</v>
      </c>
      <c r="D3" s="69" t="s">
        <v>2</v>
      </c>
      <c r="E3" s="313" t="s">
        <v>50</v>
      </c>
      <c r="F3" s="75" t="s">
        <v>48</v>
      </c>
      <c r="G3" s="69" t="s">
        <v>2</v>
      </c>
      <c r="H3" s="313" t="s">
        <v>50</v>
      </c>
      <c r="I3" s="75" t="s">
        <v>48</v>
      </c>
      <c r="J3" s="69" t="s">
        <v>2</v>
      </c>
      <c r="K3" s="313" t="s">
        <v>50</v>
      </c>
      <c r="L3" s="75" t="s">
        <v>48</v>
      </c>
      <c r="M3" s="71" t="s">
        <v>2</v>
      </c>
      <c r="N3" s="2"/>
      <c r="IL3" s="74"/>
      <c r="IM3" s="74"/>
      <c r="IN3" s="74"/>
    </row>
    <row r="4" spans="1:248" s="1" customFormat="1" ht="27.75" customHeight="1" x14ac:dyDescent="0.2">
      <c r="A4" s="24" t="s">
        <v>3</v>
      </c>
      <c r="B4" s="25">
        <f>SUM(B13+B16+B19)</f>
        <v>2275438</v>
      </c>
      <c r="C4" s="25">
        <f>SUM(C13+C16+C19)</f>
        <v>4919640</v>
      </c>
      <c r="D4" s="318">
        <f>B4/C4-1</f>
        <v>-0.53747875860835348</v>
      </c>
      <c r="E4" s="85">
        <f>SUM(E13+E19)</f>
        <v>541471</v>
      </c>
      <c r="F4" s="86">
        <f>SUM(F13+F19)</f>
        <v>1170477</v>
      </c>
      <c r="G4" s="292">
        <f>E4/F4-1</f>
        <v>-0.53739287487067244</v>
      </c>
      <c r="H4" s="25">
        <f>SUM(H13+H19+H16)</f>
        <v>7611</v>
      </c>
      <c r="I4" s="25">
        <f>SUM(I13+I19)</f>
        <v>16046</v>
      </c>
      <c r="J4" s="318">
        <f>H4/I4-1</f>
        <v>-0.52567618097968338</v>
      </c>
      <c r="K4" s="82">
        <f>SUM(K13+K16+K19)</f>
        <v>2824520</v>
      </c>
      <c r="L4" s="104">
        <f>SUM(L13+L16+L19)</f>
        <v>6106163</v>
      </c>
      <c r="M4" s="320">
        <f t="shared" ref="M4:M21" si="0">K4/L4-1</f>
        <v>-0.53743128049480493</v>
      </c>
      <c r="N4" s="2"/>
      <c r="O4" s="2"/>
      <c r="P4" s="2"/>
      <c r="IL4" s="74"/>
      <c r="IM4" s="74"/>
      <c r="IN4" s="74"/>
    </row>
    <row r="5" spans="1:248" s="1" customFormat="1" ht="27.75" customHeight="1" x14ac:dyDescent="0.2">
      <c r="A5" s="121" t="s">
        <v>45</v>
      </c>
      <c r="B5" s="122">
        <v>218886</v>
      </c>
      <c r="C5" s="122">
        <v>593663</v>
      </c>
      <c r="D5" s="317">
        <f>B5/C5-1</f>
        <v>-0.63129586987903918</v>
      </c>
      <c r="E5" s="212">
        <v>59184</v>
      </c>
      <c r="F5" s="212">
        <v>135108</v>
      </c>
      <c r="G5" s="297">
        <f>E5/F5-1</f>
        <v>-0.5619504396482814</v>
      </c>
      <c r="H5" s="122"/>
      <c r="I5" s="122"/>
      <c r="J5" s="305"/>
      <c r="K5" s="83">
        <f t="shared" ref="K5:K10" si="1">SUM(B5+E5+H5)</f>
        <v>278070</v>
      </c>
      <c r="L5" s="29">
        <f t="shared" ref="L5:L21" si="2">SUM(C5+F5+I5)</f>
        <v>728771</v>
      </c>
      <c r="M5" s="301">
        <f t="shared" si="0"/>
        <v>-0.61843981168295659</v>
      </c>
      <c r="N5" s="2"/>
      <c r="O5" s="2"/>
      <c r="P5" s="2"/>
      <c r="IL5" s="74"/>
      <c r="IM5" s="74"/>
      <c r="IN5" s="74"/>
    </row>
    <row r="6" spans="1:248" s="1" customFormat="1" ht="25.5" customHeight="1" x14ac:dyDescent="0.2">
      <c r="A6" s="26" t="s">
        <v>4</v>
      </c>
      <c r="B6" s="76">
        <v>900437</v>
      </c>
      <c r="C6" s="76">
        <v>1579782</v>
      </c>
      <c r="D6" s="312">
        <f t="shared" ref="D6:D11" si="3">B6/C6-1</f>
        <v>-0.43002452237080813</v>
      </c>
      <c r="E6" s="119">
        <v>98933</v>
      </c>
      <c r="F6" s="119">
        <v>249353</v>
      </c>
      <c r="G6" s="297">
        <f>E6/F6-1</f>
        <v>-0.60324118819504879</v>
      </c>
      <c r="H6" s="76"/>
      <c r="I6" s="76"/>
      <c r="J6" s="305"/>
      <c r="K6" s="83">
        <f t="shared" si="1"/>
        <v>999370</v>
      </c>
      <c r="L6" s="29">
        <f t="shared" si="2"/>
        <v>1829135</v>
      </c>
      <c r="M6" s="301">
        <f t="shared" si="0"/>
        <v>-0.45363792174989814</v>
      </c>
      <c r="IL6" s="74"/>
      <c r="IM6" s="74"/>
      <c r="IN6" s="74"/>
    </row>
    <row r="7" spans="1:248" s="1" customFormat="1" ht="25.5" customHeight="1" x14ac:dyDescent="0.2">
      <c r="A7" s="26" t="s">
        <v>5</v>
      </c>
      <c r="B7" s="76"/>
      <c r="C7" s="76"/>
      <c r="D7" s="312"/>
      <c r="E7" s="119"/>
      <c r="F7" s="119"/>
      <c r="G7" s="295"/>
      <c r="H7" s="76">
        <v>1258</v>
      </c>
      <c r="I7" s="76">
        <v>1040</v>
      </c>
      <c r="J7" s="307">
        <f>H7/I7-1</f>
        <v>0.20961538461538454</v>
      </c>
      <c r="K7" s="83">
        <f t="shared" si="1"/>
        <v>1258</v>
      </c>
      <c r="L7" s="29">
        <f t="shared" si="2"/>
        <v>1040</v>
      </c>
      <c r="M7" s="302">
        <f t="shared" si="0"/>
        <v>0.20961538461538454</v>
      </c>
      <c r="IL7" s="74"/>
      <c r="IM7" s="74"/>
      <c r="IN7" s="74"/>
    </row>
    <row r="8" spans="1:248" s="204" customFormat="1" ht="25.5" customHeight="1" x14ac:dyDescent="0.2">
      <c r="A8" s="205" t="s">
        <v>6</v>
      </c>
      <c r="B8" s="206">
        <v>857591</v>
      </c>
      <c r="C8" s="206">
        <v>1894068</v>
      </c>
      <c r="D8" s="319">
        <f t="shared" si="3"/>
        <v>-0.54722269738995644</v>
      </c>
      <c r="E8" s="207">
        <v>303482</v>
      </c>
      <c r="F8" s="207">
        <v>588866</v>
      </c>
      <c r="G8" s="298">
        <f>E8/F8-1</f>
        <v>-0.48463317630836222</v>
      </c>
      <c r="H8" s="206"/>
      <c r="I8" s="206"/>
      <c r="J8" s="306"/>
      <c r="K8" s="208">
        <f t="shared" si="1"/>
        <v>1161073</v>
      </c>
      <c r="L8" s="203">
        <f t="shared" si="2"/>
        <v>2482934</v>
      </c>
      <c r="M8" s="321">
        <f t="shared" si="0"/>
        <v>-0.53237862947625669</v>
      </c>
      <c r="IL8" s="209"/>
      <c r="IM8" s="209"/>
      <c r="IN8" s="209"/>
    </row>
    <row r="9" spans="1:248" s="1" customFormat="1" ht="25.5" customHeight="1" x14ac:dyDescent="0.2">
      <c r="A9" s="26" t="s">
        <v>7</v>
      </c>
      <c r="B9" s="76">
        <v>113930</v>
      </c>
      <c r="C9" s="76">
        <v>281196</v>
      </c>
      <c r="D9" s="312">
        <f t="shared" si="3"/>
        <v>-0.59483776440632163</v>
      </c>
      <c r="E9" s="119">
        <v>78</v>
      </c>
      <c r="F9" s="119">
        <v>329</v>
      </c>
      <c r="G9" s="297">
        <f>E9/F9-1</f>
        <v>-0.76291793313069911</v>
      </c>
      <c r="H9" s="76">
        <v>6088</v>
      </c>
      <c r="I9" s="76">
        <v>13295</v>
      </c>
      <c r="J9" s="305">
        <f>H9/I9-1</f>
        <v>-0.54208349003384737</v>
      </c>
      <c r="K9" s="83">
        <f t="shared" si="1"/>
        <v>120096</v>
      </c>
      <c r="L9" s="29">
        <f t="shared" si="2"/>
        <v>294820</v>
      </c>
      <c r="M9" s="301">
        <f t="shared" si="0"/>
        <v>-0.59264636049114716</v>
      </c>
      <c r="IL9" s="74"/>
      <c r="IM9" s="74"/>
      <c r="IN9" s="74"/>
    </row>
    <row r="10" spans="1:248" s="1" customFormat="1" ht="25.5" customHeight="1" x14ac:dyDescent="0.2">
      <c r="A10" s="26" t="s">
        <v>41</v>
      </c>
      <c r="B10" s="76"/>
      <c r="C10" s="76">
        <v>830</v>
      </c>
      <c r="D10" s="312">
        <f t="shared" si="3"/>
        <v>-1</v>
      </c>
      <c r="E10" s="119">
        <v>0</v>
      </c>
      <c r="F10" s="119">
        <v>103</v>
      </c>
      <c r="G10" s="297">
        <f>E10/F10-1</f>
        <v>-1</v>
      </c>
      <c r="H10" s="76"/>
      <c r="I10" s="76"/>
      <c r="J10" s="307"/>
      <c r="K10" s="83">
        <f t="shared" si="1"/>
        <v>0</v>
      </c>
      <c r="L10" s="29">
        <f t="shared" si="2"/>
        <v>933</v>
      </c>
      <c r="M10" s="301">
        <f t="shared" si="0"/>
        <v>-1</v>
      </c>
      <c r="IL10" s="74"/>
      <c r="IM10" s="74"/>
      <c r="IN10" s="74"/>
    </row>
    <row r="11" spans="1:248" s="1" customFormat="1" ht="25.5" customHeight="1" x14ac:dyDescent="0.2">
      <c r="A11" s="26" t="s">
        <v>38</v>
      </c>
      <c r="B11" s="76">
        <v>115290</v>
      </c>
      <c r="C11" s="76">
        <v>345111</v>
      </c>
      <c r="D11" s="312">
        <f t="shared" si="3"/>
        <v>-0.665933569199475</v>
      </c>
      <c r="E11" s="119">
        <v>79794</v>
      </c>
      <c r="F11" s="119">
        <v>196718</v>
      </c>
      <c r="G11" s="297">
        <f>E11/F11-1</f>
        <v>-0.59437367195681134</v>
      </c>
      <c r="H11" s="76"/>
      <c r="I11" s="76"/>
      <c r="J11" s="305"/>
      <c r="K11" s="83">
        <f t="shared" ref="K11:K21" si="4">SUM(B11+E11+H11)</f>
        <v>195084</v>
      </c>
      <c r="L11" s="29">
        <f t="shared" si="2"/>
        <v>541829</v>
      </c>
      <c r="M11" s="301">
        <f t="shared" si="0"/>
        <v>-0.63995282644524387</v>
      </c>
      <c r="IL11" s="74"/>
      <c r="IM11" s="74"/>
      <c r="IN11" s="74"/>
    </row>
    <row r="12" spans="1:248" s="1" customFormat="1" ht="25.5" customHeight="1" x14ac:dyDescent="0.2">
      <c r="A12" s="26" t="s">
        <v>39</v>
      </c>
      <c r="B12" s="76">
        <v>0</v>
      </c>
      <c r="C12" s="76"/>
      <c r="D12" s="312"/>
      <c r="E12" s="120"/>
      <c r="F12" s="120"/>
      <c r="G12" s="299"/>
      <c r="H12" s="76"/>
      <c r="I12" s="76"/>
      <c r="J12" s="308"/>
      <c r="K12" s="83">
        <f t="shared" si="4"/>
        <v>0</v>
      </c>
      <c r="L12" s="29">
        <f t="shared" si="2"/>
        <v>0</v>
      </c>
      <c r="M12" s="301"/>
      <c r="IL12" s="74"/>
      <c r="IM12" s="74"/>
      <c r="IN12" s="74"/>
    </row>
    <row r="13" spans="1:248" s="1" customFormat="1" ht="24" x14ac:dyDescent="0.2">
      <c r="A13" s="156" t="s">
        <v>8</v>
      </c>
      <c r="B13" s="157">
        <f>SUM(B5:B12)</f>
        <v>2206134</v>
      </c>
      <c r="C13" s="157">
        <f>SUM(C5:C12)</f>
        <v>4694650</v>
      </c>
      <c r="D13" s="309">
        <f t="shared" ref="D13:D21" si="5">B13/C13-1</f>
        <v>-0.53007487246120588</v>
      </c>
      <c r="E13" s="158">
        <f>SUM(E5:E12)</f>
        <v>541471</v>
      </c>
      <c r="F13" s="159">
        <f>SUM(F5:F12)</f>
        <v>1170477</v>
      </c>
      <c r="G13" s="294">
        <f>E13/F13-1</f>
        <v>-0.53739287487067244</v>
      </c>
      <c r="H13" s="157">
        <f>SUM(H5:H12)</f>
        <v>7346</v>
      </c>
      <c r="I13" s="157">
        <f>SUM(I5:I12)</f>
        <v>14335</v>
      </c>
      <c r="J13" s="387">
        <f t="shared" ref="J13:J21" si="6">H13/I13-1</f>
        <v>-0.4875479595395884</v>
      </c>
      <c r="K13" s="158">
        <f>SUM(B13+E13+H13)</f>
        <v>2754951</v>
      </c>
      <c r="L13" s="159">
        <f t="shared" si="2"/>
        <v>5879462</v>
      </c>
      <c r="M13" s="388">
        <f t="shared" si="0"/>
        <v>-0.53142804562730395</v>
      </c>
      <c r="IL13" s="74"/>
      <c r="IM13" s="74"/>
      <c r="IN13" s="74"/>
    </row>
    <row r="14" spans="1:248" s="1" customFormat="1" ht="25.5" customHeight="1" x14ac:dyDescent="0.2">
      <c r="A14" s="103" t="s">
        <v>42</v>
      </c>
      <c r="B14" s="105">
        <v>152</v>
      </c>
      <c r="C14" s="105">
        <v>608</v>
      </c>
      <c r="D14" s="312">
        <f t="shared" si="5"/>
        <v>-0.75</v>
      </c>
      <c r="E14" s="87"/>
      <c r="F14" s="88"/>
      <c r="G14" s="293"/>
      <c r="H14" s="105"/>
      <c r="I14" s="105"/>
      <c r="J14" s="307"/>
      <c r="K14" s="106">
        <f>SUM(B14+E14+H14)</f>
        <v>152</v>
      </c>
      <c r="L14" s="106">
        <f>SUM(C14+F14+I14)</f>
        <v>608</v>
      </c>
      <c r="M14" s="301">
        <f t="shared" si="0"/>
        <v>-0.75</v>
      </c>
      <c r="IL14" s="74"/>
      <c r="IM14" s="74"/>
      <c r="IN14" s="74"/>
    </row>
    <row r="15" spans="1:248" s="1" customFormat="1" ht="25.5" customHeight="1" x14ac:dyDescent="0.2">
      <c r="A15" s="103" t="s">
        <v>55</v>
      </c>
      <c r="B15" s="105">
        <v>1</v>
      </c>
      <c r="C15" s="105"/>
      <c r="D15" s="311">
        <v>1</v>
      </c>
      <c r="E15" s="101">
        <v>0</v>
      </c>
      <c r="F15" s="102"/>
      <c r="G15" s="295"/>
      <c r="H15" s="100">
        <v>0</v>
      </c>
      <c r="I15" s="100"/>
      <c r="J15" s="307"/>
      <c r="K15" s="106">
        <f>SUM(B15+E15+H15)</f>
        <v>1</v>
      </c>
      <c r="L15" s="106">
        <f>SUM(C15+F15+I15)</f>
        <v>0</v>
      </c>
      <c r="M15" s="316">
        <v>1</v>
      </c>
      <c r="IL15" s="74"/>
      <c r="IM15" s="74"/>
      <c r="IN15" s="74"/>
    </row>
    <row r="16" spans="1:248" s="1" customFormat="1" ht="24" x14ac:dyDescent="0.2">
      <c r="A16" s="160" t="s">
        <v>43</v>
      </c>
      <c r="B16" s="161">
        <f t="shared" ref="B16:G16" si="7">B15+B14</f>
        <v>153</v>
      </c>
      <c r="C16" s="161">
        <f t="shared" si="7"/>
        <v>608</v>
      </c>
      <c r="D16" s="387">
        <f t="shared" si="5"/>
        <v>-0.74835526315789469</v>
      </c>
      <c r="E16" s="161">
        <f t="shared" si="7"/>
        <v>0</v>
      </c>
      <c r="F16" s="161">
        <f t="shared" si="7"/>
        <v>0</v>
      </c>
      <c r="G16" s="161">
        <f t="shared" si="7"/>
        <v>0</v>
      </c>
      <c r="H16" s="161">
        <f>H15+H14</f>
        <v>0</v>
      </c>
      <c r="I16" s="161">
        <f t="shared" ref="I16:M16" si="8">I15+I14</f>
        <v>0</v>
      </c>
      <c r="J16" s="161"/>
      <c r="K16" s="161">
        <f t="shared" si="8"/>
        <v>153</v>
      </c>
      <c r="L16" s="161">
        <f t="shared" si="8"/>
        <v>608</v>
      </c>
      <c r="M16" s="387">
        <f t="shared" ref="M16" si="9">K16/L16-1</f>
        <v>-0.74835526315789469</v>
      </c>
      <c r="IL16" s="74"/>
      <c r="IM16" s="74"/>
      <c r="IN16" s="74"/>
    </row>
    <row r="17" spans="1:248" s="1" customFormat="1" ht="25.5" customHeight="1" x14ac:dyDescent="0.2">
      <c r="A17" s="26" t="s">
        <v>9</v>
      </c>
      <c r="B17" s="76">
        <v>69151</v>
      </c>
      <c r="C17" s="76">
        <v>224382</v>
      </c>
      <c r="D17" s="312">
        <f t="shared" si="5"/>
        <v>-0.69181574279576785</v>
      </c>
      <c r="E17" s="87">
        <v>0</v>
      </c>
      <c r="F17" s="88"/>
      <c r="G17" s="295"/>
      <c r="H17" s="76">
        <v>265</v>
      </c>
      <c r="I17" s="76">
        <v>1711</v>
      </c>
      <c r="J17" s="293">
        <f t="shared" si="6"/>
        <v>-0.84511981297486849</v>
      </c>
      <c r="K17" s="83">
        <f t="shared" si="4"/>
        <v>69416</v>
      </c>
      <c r="L17" s="29">
        <f t="shared" si="2"/>
        <v>226093</v>
      </c>
      <c r="M17" s="301">
        <f t="shared" si="0"/>
        <v>-0.69297589929807646</v>
      </c>
      <c r="IL17" s="74"/>
      <c r="IM17" s="74"/>
      <c r="IN17" s="74"/>
    </row>
    <row r="18" spans="1:248" s="1" customFormat="1" ht="25.5" customHeight="1" x14ac:dyDescent="0.2">
      <c r="A18" s="27" t="s">
        <v>10</v>
      </c>
      <c r="B18" s="77"/>
      <c r="C18" s="77"/>
      <c r="D18" s="312"/>
      <c r="E18" s="89"/>
      <c r="F18" s="90"/>
      <c r="G18" s="295"/>
      <c r="H18" s="77"/>
      <c r="I18" s="77"/>
      <c r="J18" s="293"/>
      <c r="K18" s="83"/>
      <c r="L18" s="29"/>
      <c r="M18" s="301"/>
      <c r="IL18" s="74"/>
      <c r="IM18" s="74"/>
      <c r="IN18" s="74"/>
    </row>
    <row r="19" spans="1:248" s="1" customFormat="1" ht="25.5" customHeight="1" x14ac:dyDescent="0.2">
      <c r="A19" s="162" t="s">
        <v>11</v>
      </c>
      <c r="B19" s="163">
        <f>SUM(B17:B18)</f>
        <v>69151</v>
      </c>
      <c r="C19" s="213">
        <f>SUM(C17:C18)</f>
        <v>224382</v>
      </c>
      <c r="D19" s="315">
        <f t="shared" si="5"/>
        <v>-0.69181574279576785</v>
      </c>
      <c r="E19" s="164">
        <f>SUM(E17:E18)</f>
        <v>0</v>
      </c>
      <c r="F19" s="165">
        <f>SUM(F17:F18)</f>
        <v>0</v>
      </c>
      <c r="G19" s="296"/>
      <c r="H19" s="163">
        <f>SUM(H17:H18)</f>
        <v>265</v>
      </c>
      <c r="I19" s="163">
        <f>SUM(I17:I18)</f>
        <v>1711</v>
      </c>
      <c r="J19" s="315">
        <f t="shared" si="6"/>
        <v>-0.84511981297486849</v>
      </c>
      <c r="K19" s="166">
        <f t="shared" si="4"/>
        <v>69416</v>
      </c>
      <c r="L19" s="167">
        <f t="shared" si="2"/>
        <v>226093</v>
      </c>
      <c r="M19" s="303">
        <f t="shared" si="0"/>
        <v>-0.69297589929807646</v>
      </c>
      <c r="IL19" s="74"/>
      <c r="IM19" s="74"/>
      <c r="IN19" s="74"/>
    </row>
    <row r="20" spans="1:248" s="1" customFormat="1" ht="22.5" customHeight="1" x14ac:dyDescent="0.2">
      <c r="A20" s="22" t="s">
        <v>12</v>
      </c>
      <c r="B20" s="28">
        <v>234646</v>
      </c>
      <c r="C20" s="28">
        <v>752640</v>
      </c>
      <c r="D20" s="310">
        <f t="shared" si="5"/>
        <v>-0.68823607568027212</v>
      </c>
      <c r="E20" s="84">
        <v>0</v>
      </c>
      <c r="F20" s="28"/>
      <c r="G20" s="300"/>
      <c r="H20" s="28">
        <v>877</v>
      </c>
      <c r="I20" s="28">
        <v>2120</v>
      </c>
      <c r="J20" s="310">
        <f t="shared" si="6"/>
        <v>-0.58632075471698109</v>
      </c>
      <c r="K20" s="84">
        <f t="shared" si="4"/>
        <v>235523</v>
      </c>
      <c r="L20" s="30">
        <f t="shared" si="2"/>
        <v>754760</v>
      </c>
      <c r="M20" s="304">
        <f t="shared" si="0"/>
        <v>-0.6879498118607239</v>
      </c>
      <c r="IL20" s="74"/>
      <c r="IM20" s="74"/>
      <c r="IN20" s="74"/>
    </row>
    <row r="21" spans="1:248" s="1" customFormat="1" ht="22.5" customHeight="1" x14ac:dyDescent="0.2">
      <c r="A21" s="22" t="s">
        <v>13</v>
      </c>
      <c r="B21" s="28">
        <f>B4-B20</f>
        <v>2040792</v>
      </c>
      <c r="C21" s="28">
        <f>C4-C20</f>
        <v>4167000</v>
      </c>
      <c r="D21" s="310">
        <f t="shared" si="5"/>
        <v>-0.5102491000719942</v>
      </c>
      <c r="E21" s="84">
        <f>E5+E6+E7+E8+E9+E10+E11</f>
        <v>541471</v>
      </c>
      <c r="F21" s="28">
        <f>F4-F20</f>
        <v>1170477</v>
      </c>
      <c r="G21" s="297">
        <f>E21/F21-1</f>
        <v>-0.53739287487067244</v>
      </c>
      <c r="H21" s="28">
        <f>H4-H20</f>
        <v>6734</v>
      </c>
      <c r="I21" s="28">
        <f>I4-I20</f>
        <v>13926</v>
      </c>
      <c r="J21" s="310">
        <f t="shared" si="6"/>
        <v>-0.51644406146775812</v>
      </c>
      <c r="K21" s="84">
        <f t="shared" si="4"/>
        <v>2588997</v>
      </c>
      <c r="L21" s="30">
        <f t="shared" si="2"/>
        <v>5351403</v>
      </c>
      <c r="M21" s="304">
        <f t="shared" si="0"/>
        <v>-0.51620219968483028</v>
      </c>
      <c r="IL21" s="74"/>
      <c r="IM21" s="74"/>
      <c r="IN21" s="74"/>
    </row>
    <row r="22" spans="1:248" s="1" customFormat="1" ht="12.75" customHeight="1" x14ac:dyDescent="0.2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IL22" s="74"/>
      <c r="IM22" s="74"/>
      <c r="IN22" s="74"/>
    </row>
    <row r="23" spans="1:248" s="1" customFormat="1" x14ac:dyDescent="0.2">
      <c r="A23" s="64"/>
      <c r="B23" s="7"/>
      <c r="C23" s="8"/>
      <c r="K23" s="9"/>
      <c r="L23" s="10"/>
      <c r="M23" s="9"/>
      <c r="IL23" s="74"/>
      <c r="IM23" s="74"/>
      <c r="IN23" s="74"/>
    </row>
    <row r="24" spans="1:248" s="1" customFormat="1" x14ac:dyDescent="0.2">
      <c r="C24" s="11"/>
      <c r="K24" s="9"/>
      <c r="L24" s="9"/>
      <c r="M24" s="9"/>
      <c r="IL24" s="74"/>
      <c r="IM24" s="74"/>
      <c r="IN24" s="74"/>
    </row>
    <row r="25" spans="1:248" s="1" customFormat="1" x14ac:dyDescent="0.2">
      <c r="K25" s="9"/>
      <c r="L25" s="9"/>
      <c r="M25" s="9"/>
      <c r="IL25" s="74"/>
      <c r="IM25" s="74"/>
      <c r="IN25" s="74"/>
    </row>
    <row r="26" spans="1:248" s="1" customFormat="1" x14ac:dyDescent="0.2">
      <c r="K26" s="9"/>
      <c r="L26" s="9"/>
      <c r="M26" s="9"/>
      <c r="IL26" s="74"/>
      <c r="IM26" s="74"/>
      <c r="IN26" s="74"/>
    </row>
    <row r="27" spans="1:248" s="1" customFormat="1" x14ac:dyDescent="0.2">
      <c r="C27" s="11"/>
      <c r="K27" s="9"/>
      <c r="L27" s="9"/>
      <c r="M27" s="9"/>
      <c r="IL27" s="74"/>
      <c r="IM27" s="74"/>
      <c r="IN27" s="74"/>
    </row>
    <row r="28" spans="1:248" s="1" customFormat="1" x14ac:dyDescent="0.2">
      <c r="K28" s="9"/>
      <c r="L28" s="9"/>
      <c r="M28" s="9"/>
      <c r="IL28" s="74"/>
      <c r="IM28" s="74"/>
      <c r="IN28" s="74"/>
    </row>
    <row r="29" spans="1:248" s="1" customFormat="1" x14ac:dyDescent="0.2">
      <c r="K29" s="9"/>
      <c r="L29" s="9"/>
      <c r="M29" s="9"/>
      <c r="IL29" s="74"/>
      <c r="IM29" s="74"/>
      <c r="IN29" s="74"/>
    </row>
    <row r="30" spans="1:248" s="1" customFormat="1" x14ac:dyDescent="0.2">
      <c r="K30" s="9"/>
      <c r="L30" s="9"/>
      <c r="M30" s="9"/>
      <c r="IL30" s="74"/>
      <c r="IM30" s="74"/>
      <c r="IN30" s="74"/>
    </row>
    <row r="31" spans="1:248" s="1" customFormat="1" x14ac:dyDescent="0.2">
      <c r="K31" s="9"/>
      <c r="L31" s="9"/>
      <c r="M31" s="9"/>
      <c r="IL31" s="74"/>
      <c r="IM31" s="74"/>
      <c r="IN31" s="74"/>
    </row>
    <row r="32" spans="1:248" s="1" customFormat="1" x14ac:dyDescent="0.2">
      <c r="K32" s="9"/>
      <c r="L32" s="9"/>
      <c r="M32" s="9"/>
      <c r="IL32" s="74"/>
      <c r="IM32" s="74"/>
      <c r="IN32" s="74"/>
    </row>
    <row r="33" spans="11:248" s="1" customFormat="1" x14ac:dyDescent="0.2">
      <c r="K33" s="9"/>
      <c r="L33" s="9"/>
      <c r="M33" s="9"/>
      <c r="IL33" s="74"/>
      <c r="IM33" s="74"/>
      <c r="IN33" s="74"/>
    </row>
    <row r="34" spans="11:248" s="1" customFormat="1" x14ac:dyDescent="0.2">
      <c r="K34" s="9"/>
      <c r="L34" s="9"/>
      <c r="M34" s="9"/>
      <c r="IL34" s="74"/>
      <c r="IM34" s="74"/>
      <c r="IN34" s="74"/>
    </row>
    <row r="35" spans="11:248" s="1" customFormat="1" x14ac:dyDescent="0.2">
      <c r="K35" s="9"/>
      <c r="L35" s="9"/>
      <c r="M35" s="9"/>
      <c r="IL35" s="74"/>
      <c r="IM35" s="74"/>
      <c r="IN35" s="74"/>
    </row>
    <row r="36" spans="11:248" s="1" customFormat="1" x14ac:dyDescent="0.2">
      <c r="K36" s="9"/>
      <c r="L36" s="9"/>
      <c r="M36" s="9"/>
      <c r="IL36" s="74"/>
      <c r="IM36" s="74"/>
      <c r="IN36" s="74"/>
    </row>
    <row r="37" spans="11:248" s="1" customFormat="1" x14ac:dyDescent="0.2">
      <c r="K37" s="9"/>
      <c r="L37" s="9"/>
      <c r="M37" s="9"/>
      <c r="IL37" s="74"/>
      <c r="IM37" s="74"/>
      <c r="IN37" s="74"/>
    </row>
    <row r="38" spans="11:248" s="1" customFormat="1" x14ac:dyDescent="0.2">
      <c r="K38" s="9"/>
      <c r="L38" s="9"/>
      <c r="M38" s="9"/>
      <c r="IL38" s="74"/>
      <c r="IM38" s="74"/>
      <c r="IN38" s="74"/>
    </row>
    <row r="39" spans="11:248" s="1" customFormat="1" x14ac:dyDescent="0.2">
      <c r="K39" s="9"/>
      <c r="L39" s="9"/>
      <c r="M39" s="9"/>
      <c r="IL39" s="74"/>
      <c r="IM39" s="74"/>
      <c r="IN39" s="74"/>
    </row>
    <row r="40" spans="11:248" s="1" customFormat="1" x14ac:dyDescent="0.2">
      <c r="K40" s="9"/>
      <c r="L40" s="9"/>
      <c r="M40" s="9"/>
      <c r="IL40" s="74"/>
      <c r="IM40" s="74"/>
      <c r="IN40" s="74"/>
    </row>
    <row r="41" spans="11:248" s="1" customFormat="1" x14ac:dyDescent="0.2">
      <c r="K41" s="9"/>
      <c r="L41" s="9"/>
      <c r="M41" s="9"/>
      <c r="IL41" s="74"/>
      <c r="IM41" s="74"/>
      <c r="IN41" s="74"/>
    </row>
    <row r="42" spans="11:248" s="1" customFormat="1" x14ac:dyDescent="0.2">
      <c r="K42" s="9"/>
      <c r="L42" s="9"/>
      <c r="M42" s="9"/>
      <c r="IL42" s="74"/>
      <c r="IM42" s="74"/>
      <c r="IN42" s="74"/>
    </row>
    <row r="43" spans="11:248" s="1" customFormat="1" x14ac:dyDescent="0.2">
      <c r="K43" s="9"/>
      <c r="L43" s="9"/>
      <c r="M43" s="9"/>
      <c r="IL43" s="74"/>
      <c r="IM43" s="74"/>
      <c r="IN43" s="74"/>
    </row>
    <row r="44" spans="11:248" s="1" customFormat="1" x14ac:dyDescent="0.2">
      <c r="K44" s="9"/>
      <c r="L44" s="9"/>
      <c r="M44" s="9"/>
      <c r="IL44" s="74"/>
      <c r="IM44" s="74"/>
      <c r="IN44" s="74"/>
    </row>
    <row r="45" spans="11:248" s="1" customFormat="1" x14ac:dyDescent="0.2">
      <c r="K45" s="9"/>
      <c r="L45" s="9"/>
      <c r="M45" s="9"/>
      <c r="IL45" s="74"/>
      <c r="IM45" s="74"/>
      <c r="IN45" s="74"/>
    </row>
    <row r="46" spans="11:248" s="1" customFormat="1" x14ac:dyDescent="0.2">
      <c r="K46" s="9"/>
      <c r="L46" s="9"/>
      <c r="M46" s="9"/>
      <c r="IL46" s="74"/>
      <c r="IM46" s="74"/>
      <c r="IN46" s="74"/>
    </row>
    <row r="47" spans="11:248" s="1" customFormat="1" x14ac:dyDescent="0.2">
      <c r="K47" s="9"/>
      <c r="L47" s="9"/>
      <c r="M47" s="9"/>
      <c r="IL47" s="74"/>
      <c r="IM47" s="74"/>
      <c r="IN47" s="74"/>
    </row>
    <row r="48" spans="11:248" s="1" customFormat="1" x14ac:dyDescent="0.2">
      <c r="K48" s="9"/>
      <c r="L48" s="9"/>
      <c r="M48" s="9"/>
      <c r="IL48" s="74"/>
      <c r="IM48" s="74"/>
      <c r="IN48" s="74"/>
    </row>
    <row r="49" spans="11:248" s="1" customFormat="1" x14ac:dyDescent="0.2">
      <c r="K49" s="9"/>
      <c r="L49" s="9"/>
      <c r="M49" s="9"/>
      <c r="IL49" s="74"/>
      <c r="IM49" s="74"/>
      <c r="IN49" s="74"/>
    </row>
    <row r="50" spans="11:248" s="1" customFormat="1" x14ac:dyDescent="0.2">
      <c r="K50" s="9"/>
      <c r="L50" s="9"/>
      <c r="M50" s="9"/>
      <c r="IL50" s="74"/>
      <c r="IM50" s="74"/>
      <c r="IN50" s="74"/>
    </row>
    <row r="51" spans="11:248" s="1" customFormat="1" x14ac:dyDescent="0.2">
      <c r="K51" s="9"/>
      <c r="L51" s="9"/>
      <c r="M51" s="9"/>
      <c r="IL51" s="74"/>
      <c r="IM51" s="74"/>
      <c r="IN51" s="74"/>
    </row>
    <row r="52" spans="11:248" s="1" customFormat="1" x14ac:dyDescent="0.2">
      <c r="K52" s="9"/>
      <c r="L52" s="9"/>
      <c r="M52" s="9"/>
      <c r="IL52" s="74"/>
      <c r="IM52" s="74"/>
      <c r="IN52" s="74"/>
    </row>
    <row r="53" spans="11:248" s="1" customFormat="1" x14ac:dyDescent="0.2">
      <c r="K53" s="9"/>
      <c r="L53" s="9"/>
      <c r="M53" s="9"/>
      <c r="IL53" s="74"/>
      <c r="IM53" s="74"/>
      <c r="IN53" s="74"/>
    </row>
    <row r="54" spans="11:248" s="1" customFormat="1" x14ac:dyDescent="0.2">
      <c r="K54" s="9"/>
      <c r="L54" s="9"/>
      <c r="M54" s="9"/>
      <c r="IL54" s="74"/>
      <c r="IM54" s="74"/>
      <c r="IN54" s="74"/>
    </row>
    <row r="55" spans="11:248" s="1" customFormat="1" x14ac:dyDescent="0.2">
      <c r="K55" s="9"/>
      <c r="L55" s="9"/>
      <c r="M55" s="9"/>
      <c r="IL55" s="74"/>
      <c r="IM55" s="74"/>
      <c r="IN55" s="74"/>
    </row>
    <row r="56" spans="11:248" s="1" customFormat="1" x14ac:dyDescent="0.2">
      <c r="K56" s="9"/>
      <c r="L56" s="9"/>
      <c r="M56" s="9"/>
      <c r="IL56" s="74"/>
      <c r="IM56" s="74"/>
      <c r="IN56" s="74"/>
    </row>
    <row r="57" spans="11:248" s="1" customFormat="1" x14ac:dyDescent="0.2">
      <c r="K57" s="9"/>
      <c r="L57" s="9"/>
      <c r="M57" s="9"/>
      <c r="IL57" s="74"/>
      <c r="IM57" s="74"/>
      <c r="IN57" s="74"/>
    </row>
    <row r="58" spans="11:248" s="1" customFormat="1" x14ac:dyDescent="0.2">
      <c r="K58" s="9"/>
      <c r="L58" s="9"/>
      <c r="M58" s="9"/>
      <c r="IL58" s="74"/>
      <c r="IM58" s="74"/>
      <c r="IN58" s="74"/>
    </row>
    <row r="59" spans="11:248" s="1" customFormat="1" x14ac:dyDescent="0.2">
      <c r="K59" s="9"/>
      <c r="L59" s="9"/>
      <c r="M59" s="9"/>
      <c r="IL59" s="74"/>
      <c r="IM59" s="74"/>
      <c r="IN59" s="74"/>
    </row>
    <row r="60" spans="11:248" s="1" customFormat="1" x14ac:dyDescent="0.2">
      <c r="K60" s="9"/>
      <c r="L60" s="9"/>
      <c r="M60" s="9"/>
      <c r="IL60" s="74"/>
      <c r="IM60" s="74"/>
      <c r="IN60" s="74"/>
    </row>
    <row r="61" spans="11:248" s="1" customFormat="1" x14ac:dyDescent="0.2">
      <c r="K61" s="9"/>
      <c r="L61" s="9"/>
      <c r="M61" s="9"/>
      <c r="IL61" s="74"/>
      <c r="IM61" s="74"/>
      <c r="IN61" s="74"/>
    </row>
    <row r="62" spans="11:248" s="1" customFormat="1" x14ac:dyDescent="0.2">
      <c r="K62" s="9"/>
      <c r="L62" s="9"/>
      <c r="M62" s="9"/>
      <c r="IL62" s="74"/>
      <c r="IM62" s="74"/>
      <c r="IN62" s="74"/>
    </row>
    <row r="63" spans="11:248" s="1" customFormat="1" x14ac:dyDescent="0.2">
      <c r="K63" s="9"/>
      <c r="L63" s="9"/>
      <c r="M63" s="9"/>
      <c r="IL63" s="74"/>
      <c r="IM63" s="74"/>
      <c r="IN63" s="74"/>
    </row>
    <row r="64" spans="11:248" s="1" customFormat="1" x14ac:dyDescent="0.2">
      <c r="K64" s="9"/>
      <c r="L64" s="9"/>
      <c r="M64" s="9"/>
      <c r="IL64" s="74"/>
      <c r="IM64" s="74"/>
      <c r="IN64" s="74"/>
    </row>
    <row r="65" spans="11:248" s="1" customFormat="1" x14ac:dyDescent="0.2">
      <c r="K65" s="9"/>
      <c r="L65" s="9"/>
      <c r="M65" s="9"/>
      <c r="IL65" s="74"/>
      <c r="IM65" s="74"/>
      <c r="IN65" s="74"/>
    </row>
    <row r="66" spans="11:248" s="1" customFormat="1" x14ac:dyDescent="0.2">
      <c r="K66" s="9"/>
      <c r="L66" s="9"/>
      <c r="M66" s="9"/>
      <c r="IL66" s="74"/>
      <c r="IM66" s="74"/>
      <c r="IN66" s="74"/>
    </row>
    <row r="67" spans="11:248" s="1" customFormat="1" x14ac:dyDescent="0.2">
      <c r="K67" s="9"/>
      <c r="L67" s="9"/>
      <c r="M67" s="9"/>
      <c r="IL67" s="74"/>
      <c r="IM67" s="74"/>
      <c r="IN67" s="74"/>
    </row>
    <row r="68" spans="11:248" s="1" customFormat="1" x14ac:dyDescent="0.2">
      <c r="K68" s="9"/>
      <c r="L68" s="9"/>
      <c r="M68" s="9"/>
      <c r="IL68" s="74"/>
      <c r="IM68" s="74"/>
      <c r="IN68" s="74"/>
    </row>
    <row r="69" spans="11:248" s="1" customFormat="1" x14ac:dyDescent="0.2">
      <c r="K69" s="9"/>
      <c r="L69" s="9"/>
      <c r="M69" s="9"/>
      <c r="IL69" s="74"/>
      <c r="IM69" s="74"/>
      <c r="IN69" s="74"/>
    </row>
    <row r="70" spans="11:248" s="1" customFormat="1" x14ac:dyDescent="0.2">
      <c r="K70" s="9"/>
      <c r="L70" s="9"/>
      <c r="M70" s="9"/>
      <c r="IL70" s="74"/>
      <c r="IM70" s="74"/>
      <c r="IN70" s="74"/>
    </row>
    <row r="71" spans="11:248" s="1" customFormat="1" x14ac:dyDescent="0.2">
      <c r="K71" s="9"/>
      <c r="L71" s="9"/>
      <c r="M71" s="9"/>
      <c r="IL71" s="74"/>
      <c r="IM71" s="74"/>
      <c r="IN71" s="74"/>
    </row>
    <row r="72" spans="11:248" s="1" customFormat="1" x14ac:dyDescent="0.2">
      <c r="K72" s="9"/>
      <c r="L72" s="9"/>
      <c r="M72" s="9"/>
      <c r="IL72" s="74"/>
      <c r="IM72" s="74"/>
      <c r="IN72" s="74"/>
    </row>
    <row r="73" spans="11:248" s="1" customFormat="1" x14ac:dyDescent="0.2">
      <c r="K73" s="9"/>
      <c r="L73" s="9"/>
      <c r="M73" s="9"/>
      <c r="IL73" s="74"/>
      <c r="IM73" s="74"/>
      <c r="IN73" s="74"/>
    </row>
    <row r="74" spans="11:248" s="1" customFormat="1" x14ac:dyDescent="0.2">
      <c r="K74" s="9"/>
      <c r="L74" s="9"/>
      <c r="M74" s="9"/>
      <c r="IL74" s="74"/>
      <c r="IM74" s="74"/>
      <c r="IN74" s="74"/>
    </row>
    <row r="75" spans="11:248" s="1" customFormat="1" x14ac:dyDescent="0.2">
      <c r="K75" s="9"/>
      <c r="L75" s="9"/>
      <c r="M75" s="9"/>
      <c r="IL75" s="74"/>
      <c r="IM75" s="74"/>
      <c r="IN75" s="74"/>
    </row>
    <row r="76" spans="11:248" s="1" customFormat="1" x14ac:dyDescent="0.2">
      <c r="K76" s="9"/>
      <c r="L76" s="9"/>
      <c r="M76" s="9"/>
      <c r="IL76" s="74"/>
      <c r="IM76" s="74"/>
      <c r="IN76" s="74"/>
    </row>
    <row r="77" spans="11:248" s="1" customFormat="1" x14ac:dyDescent="0.2">
      <c r="K77" s="9"/>
      <c r="L77" s="9"/>
      <c r="M77" s="9"/>
      <c r="IL77" s="74"/>
      <c r="IM77" s="74"/>
      <c r="IN77" s="74"/>
    </row>
    <row r="78" spans="11:248" s="1" customFormat="1" x14ac:dyDescent="0.2">
      <c r="K78" s="9"/>
      <c r="L78" s="9"/>
      <c r="M78" s="9"/>
      <c r="IL78" s="74"/>
      <c r="IM78" s="74"/>
      <c r="IN78" s="74"/>
    </row>
    <row r="79" spans="11:248" s="1" customFormat="1" x14ac:dyDescent="0.2">
      <c r="K79" s="9"/>
      <c r="L79" s="9"/>
      <c r="M79" s="9"/>
      <c r="IL79" s="74"/>
      <c r="IM79" s="74"/>
      <c r="IN79" s="74"/>
    </row>
    <row r="80" spans="11:248" s="1" customFormat="1" x14ac:dyDescent="0.2">
      <c r="K80" s="9"/>
      <c r="L80" s="9"/>
      <c r="M80" s="9"/>
      <c r="IL80" s="74"/>
      <c r="IM80" s="74"/>
      <c r="IN80" s="74"/>
    </row>
    <row r="81" spans="11:248" s="1" customFormat="1" x14ac:dyDescent="0.2">
      <c r="K81" s="9"/>
      <c r="L81" s="9"/>
      <c r="M81" s="9"/>
      <c r="IL81" s="74"/>
      <c r="IM81" s="74"/>
      <c r="IN81" s="74"/>
    </row>
    <row r="82" spans="11:248" s="1" customFormat="1" x14ac:dyDescent="0.2">
      <c r="K82" s="9"/>
      <c r="L82" s="9"/>
      <c r="M82" s="9"/>
      <c r="IL82" s="74"/>
      <c r="IM82" s="74"/>
      <c r="IN82" s="74"/>
    </row>
    <row r="83" spans="11:248" s="1" customFormat="1" x14ac:dyDescent="0.2">
      <c r="K83" s="9"/>
      <c r="L83" s="9"/>
      <c r="M83" s="9"/>
      <c r="IL83" s="74"/>
      <c r="IM83" s="74"/>
      <c r="IN83" s="74"/>
    </row>
    <row r="84" spans="11:248" s="1" customFormat="1" x14ac:dyDescent="0.2">
      <c r="K84" s="9"/>
      <c r="L84" s="9"/>
      <c r="M84" s="9"/>
      <c r="IL84" s="74"/>
      <c r="IM84" s="74"/>
      <c r="IN84" s="74"/>
    </row>
    <row r="85" spans="11:248" s="1" customFormat="1" x14ac:dyDescent="0.2">
      <c r="K85" s="9"/>
      <c r="L85" s="9"/>
      <c r="M85" s="9"/>
      <c r="IL85" s="74"/>
      <c r="IM85" s="74"/>
      <c r="IN85" s="74"/>
    </row>
    <row r="86" spans="11:248" s="1" customFormat="1" x14ac:dyDescent="0.2">
      <c r="K86" s="9"/>
      <c r="L86" s="9"/>
      <c r="M86" s="9"/>
      <c r="IL86" s="74"/>
      <c r="IM86" s="74"/>
      <c r="IN86" s="74"/>
    </row>
    <row r="87" spans="11:248" s="1" customFormat="1" x14ac:dyDescent="0.2">
      <c r="K87" s="9"/>
      <c r="L87" s="9"/>
      <c r="M87" s="9"/>
      <c r="IL87" s="74"/>
      <c r="IM87" s="74"/>
      <c r="IN87" s="74"/>
    </row>
    <row r="88" spans="11:248" s="1" customFormat="1" x14ac:dyDescent="0.2">
      <c r="K88" s="9"/>
      <c r="L88" s="9"/>
      <c r="M88" s="9"/>
      <c r="IL88" s="74"/>
      <c r="IM88" s="74"/>
      <c r="IN88" s="74"/>
    </row>
    <row r="89" spans="11:248" s="1" customFormat="1" x14ac:dyDescent="0.2">
      <c r="K89" s="9"/>
      <c r="L89" s="9"/>
      <c r="M89" s="9"/>
      <c r="IL89" s="74"/>
      <c r="IM89" s="74"/>
      <c r="IN89" s="74"/>
    </row>
    <row r="90" spans="11:248" s="1" customFormat="1" x14ac:dyDescent="0.2">
      <c r="K90" s="9"/>
      <c r="L90" s="9"/>
      <c r="M90" s="9"/>
      <c r="IL90" s="74"/>
      <c r="IM90" s="74"/>
      <c r="IN90" s="74"/>
    </row>
    <row r="91" spans="11:248" s="1" customFormat="1" x14ac:dyDescent="0.2">
      <c r="K91" s="9"/>
      <c r="L91" s="9"/>
      <c r="M91" s="9"/>
      <c r="IL91" s="74"/>
      <c r="IM91" s="74"/>
      <c r="IN91" s="74"/>
    </row>
    <row r="92" spans="11:248" s="1" customFormat="1" x14ac:dyDescent="0.2">
      <c r="K92" s="9"/>
      <c r="L92" s="9"/>
      <c r="M92" s="9"/>
      <c r="IL92" s="74"/>
      <c r="IM92" s="74"/>
      <c r="IN92" s="74"/>
    </row>
    <row r="93" spans="11:248" s="1" customFormat="1" x14ac:dyDescent="0.2">
      <c r="K93" s="9"/>
      <c r="L93" s="9"/>
      <c r="M93" s="9"/>
      <c r="IL93" s="74"/>
      <c r="IM93" s="74"/>
      <c r="IN93" s="74"/>
    </row>
    <row r="94" spans="11:248" s="1" customFormat="1" x14ac:dyDescent="0.2">
      <c r="K94" s="9"/>
      <c r="L94" s="9"/>
      <c r="M94" s="9"/>
      <c r="IL94" s="74"/>
      <c r="IM94" s="74"/>
      <c r="IN94" s="74"/>
    </row>
    <row r="95" spans="11:248" s="1" customFormat="1" x14ac:dyDescent="0.2">
      <c r="K95" s="9"/>
      <c r="L95" s="9"/>
      <c r="M95" s="9"/>
      <c r="IL95" s="74"/>
      <c r="IM95" s="74"/>
      <c r="IN95" s="74"/>
    </row>
    <row r="96" spans="11:248" s="1" customFormat="1" x14ac:dyDescent="0.2">
      <c r="K96" s="9"/>
      <c r="L96" s="9"/>
      <c r="M96" s="9"/>
      <c r="IL96" s="74"/>
      <c r="IM96" s="74"/>
      <c r="IN96" s="74"/>
    </row>
    <row r="97" spans="11:248" s="1" customFormat="1" x14ac:dyDescent="0.2">
      <c r="K97" s="9"/>
      <c r="L97" s="9"/>
      <c r="M97" s="9"/>
      <c r="IL97" s="74"/>
      <c r="IM97" s="74"/>
      <c r="IN97" s="74"/>
    </row>
    <row r="98" spans="11:248" s="1" customFormat="1" x14ac:dyDescent="0.2">
      <c r="K98" s="9"/>
      <c r="L98" s="9"/>
      <c r="M98" s="9"/>
      <c r="IL98" s="74"/>
      <c r="IM98" s="74"/>
      <c r="IN98" s="74"/>
    </row>
    <row r="99" spans="11:248" s="1" customFormat="1" x14ac:dyDescent="0.2">
      <c r="K99" s="9"/>
      <c r="L99" s="9"/>
      <c r="M99" s="9"/>
      <c r="IL99" s="74"/>
      <c r="IM99" s="74"/>
      <c r="IN99" s="74"/>
    </row>
    <row r="100" spans="11:248" s="1" customFormat="1" x14ac:dyDescent="0.2">
      <c r="K100" s="9"/>
      <c r="L100" s="9"/>
      <c r="M100" s="9"/>
      <c r="IL100" s="74"/>
      <c r="IM100" s="74"/>
      <c r="IN100" s="74"/>
    </row>
    <row r="101" spans="11:248" s="1" customFormat="1" x14ac:dyDescent="0.2">
      <c r="K101" s="9"/>
      <c r="L101" s="9"/>
      <c r="M101" s="9"/>
      <c r="IL101" s="74"/>
      <c r="IM101" s="74"/>
      <c r="IN101" s="74"/>
    </row>
    <row r="102" spans="11:248" s="1" customFormat="1" x14ac:dyDescent="0.2">
      <c r="K102" s="9"/>
      <c r="L102" s="9"/>
      <c r="M102" s="9"/>
      <c r="IL102" s="74"/>
      <c r="IM102" s="74"/>
      <c r="IN102" s="74"/>
    </row>
    <row r="103" spans="11:248" s="1" customFormat="1" x14ac:dyDescent="0.2">
      <c r="K103" s="9"/>
      <c r="L103" s="9"/>
      <c r="M103" s="9"/>
      <c r="IL103" s="74"/>
      <c r="IM103" s="74"/>
      <c r="IN103" s="74"/>
    </row>
    <row r="104" spans="11:248" s="1" customFormat="1" x14ac:dyDescent="0.2">
      <c r="K104" s="9"/>
      <c r="L104" s="9"/>
      <c r="M104" s="9"/>
      <c r="IL104" s="74"/>
      <c r="IM104" s="74"/>
      <c r="IN104" s="74"/>
    </row>
    <row r="105" spans="11:248" s="1" customFormat="1" x14ac:dyDescent="0.2">
      <c r="K105" s="9"/>
      <c r="L105" s="9"/>
      <c r="M105" s="9"/>
      <c r="IL105" s="74"/>
      <c r="IM105" s="74"/>
      <c r="IN105" s="74"/>
    </row>
    <row r="106" spans="11:248" s="1" customFormat="1" x14ac:dyDescent="0.2">
      <c r="K106" s="9"/>
      <c r="L106" s="9"/>
      <c r="M106" s="9"/>
      <c r="IL106" s="74"/>
      <c r="IM106" s="74"/>
      <c r="IN106" s="74"/>
    </row>
    <row r="107" spans="11:248" s="1" customFormat="1" x14ac:dyDescent="0.2">
      <c r="K107" s="9"/>
      <c r="L107" s="9"/>
      <c r="M107" s="9"/>
      <c r="IL107" s="74"/>
      <c r="IM107" s="74"/>
      <c r="IN107" s="74"/>
    </row>
    <row r="108" spans="11:248" s="1" customFormat="1" x14ac:dyDescent="0.2">
      <c r="K108" s="9"/>
      <c r="L108" s="9"/>
      <c r="M108" s="9"/>
      <c r="IL108" s="74"/>
      <c r="IM108" s="74"/>
      <c r="IN108" s="74"/>
    </row>
    <row r="109" spans="11:248" s="1" customFormat="1" x14ac:dyDescent="0.2">
      <c r="K109" s="9"/>
      <c r="L109" s="9"/>
      <c r="M109" s="9"/>
      <c r="IL109" s="74"/>
      <c r="IM109" s="74"/>
      <c r="IN109" s="74"/>
    </row>
    <row r="110" spans="11:248" s="1" customFormat="1" x14ac:dyDescent="0.2">
      <c r="K110" s="9"/>
      <c r="L110" s="9"/>
      <c r="M110" s="9"/>
      <c r="IL110" s="74"/>
      <c r="IM110" s="74"/>
      <c r="IN110" s="74"/>
    </row>
    <row r="111" spans="11:248" s="1" customFormat="1" x14ac:dyDescent="0.2">
      <c r="K111" s="9"/>
      <c r="L111" s="9"/>
      <c r="M111" s="9"/>
      <c r="IL111" s="74"/>
      <c r="IM111" s="74"/>
      <c r="IN111" s="74"/>
    </row>
    <row r="112" spans="11:248" s="1" customFormat="1" x14ac:dyDescent="0.2">
      <c r="K112" s="9"/>
      <c r="L112" s="9"/>
      <c r="M112" s="9"/>
      <c r="IL112" s="74"/>
      <c r="IM112" s="74"/>
      <c r="IN112" s="74"/>
    </row>
    <row r="113" spans="11:248" s="1" customFormat="1" x14ac:dyDescent="0.2">
      <c r="K113" s="9"/>
      <c r="L113" s="9"/>
      <c r="M113" s="9"/>
      <c r="IL113" s="74"/>
      <c r="IM113" s="74"/>
      <c r="IN113" s="74"/>
    </row>
    <row r="114" spans="11:248" s="1" customFormat="1" x14ac:dyDescent="0.2">
      <c r="K114" s="9"/>
      <c r="L114" s="9"/>
      <c r="M114" s="9"/>
      <c r="IL114" s="74"/>
      <c r="IM114" s="74"/>
      <c r="IN114" s="74"/>
    </row>
    <row r="115" spans="11:248" s="1" customFormat="1" x14ac:dyDescent="0.2">
      <c r="K115" s="9"/>
      <c r="L115" s="9"/>
      <c r="M115" s="9"/>
      <c r="IL115" s="74"/>
      <c r="IM115" s="74"/>
      <c r="IN115" s="74"/>
    </row>
    <row r="116" spans="11:248" s="1" customFormat="1" x14ac:dyDescent="0.2">
      <c r="K116" s="9"/>
      <c r="L116" s="9"/>
      <c r="M116" s="9"/>
      <c r="IL116" s="74"/>
      <c r="IM116" s="74"/>
      <c r="IN116" s="74"/>
    </row>
    <row r="117" spans="11:248" s="1" customFormat="1" x14ac:dyDescent="0.2">
      <c r="K117" s="9"/>
      <c r="L117" s="9"/>
      <c r="M117" s="9"/>
      <c r="IL117" s="74"/>
      <c r="IM117" s="74"/>
      <c r="IN117" s="74"/>
    </row>
    <row r="118" spans="11:248" s="1" customFormat="1" x14ac:dyDescent="0.2">
      <c r="K118" s="9"/>
      <c r="L118" s="9"/>
      <c r="M118" s="9"/>
      <c r="IL118" s="74"/>
      <c r="IM118" s="74"/>
      <c r="IN118" s="74"/>
    </row>
    <row r="119" spans="11:248" s="1" customFormat="1" x14ac:dyDescent="0.2">
      <c r="K119" s="9"/>
      <c r="L119" s="9"/>
      <c r="M119" s="9"/>
      <c r="IL119" s="74"/>
      <c r="IM119" s="74"/>
      <c r="IN119" s="74"/>
    </row>
    <row r="120" spans="11:248" s="1" customFormat="1" x14ac:dyDescent="0.2">
      <c r="K120" s="9"/>
      <c r="L120" s="9"/>
      <c r="M120" s="9"/>
      <c r="IL120" s="74"/>
      <c r="IM120" s="74"/>
      <c r="IN120" s="74"/>
    </row>
    <row r="121" spans="11:248" s="1" customFormat="1" x14ac:dyDescent="0.2">
      <c r="K121" s="9"/>
      <c r="L121" s="9"/>
      <c r="M121" s="9"/>
      <c r="IL121" s="74"/>
      <c r="IM121" s="74"/>
      <c r="IN121" s="74"/>
    </row>
    <row r="122" spans="11:248" s="1" customFormat="1" x14ac:dyDescent="0.2">
      <c r="K122" s="9"/>
      <c r="L122" s="9"/>
      <c r="M122" s="9"/>
      <c r="IL122" s="74"/>
      <c r="IM122" s="74"/>
      <c r="IN122" s="74"/>
    </row>
    <row r="123" spans="11:248" s="1" customFormat="1" x14ac:dyDescent="0.2">
      <c r="K123" s="9"/>
      <c r="L123" s="9"/>
      <c r="M123" s="9"/>
      <c r="IL123" s="74"/>
      <c r="IM123" s="74"/>
      <c r="IN123" s="74"/>
    </row>
    <row r="124" spans="11:248" s="1" customFormat="1" x14ac:dyDescent="0.2">
      <c r="K124" s="9"/>
      <c r="L124" s="9"/>
      <c r="M124" s="9"/>
      <c r="IL124" s="74"/>
      <c r="IM124" s="74"/>
      <c r="IN124" s="74"/>
    </row>
    <row r="125" spans="11:248" s="1" customFormat="1" x14ac:dyDescent="0.2">
      <c r="K125" s="9"/>
      <c r="L125" s="9"/>
      <c r="M125" s="9"/>
      <c r="IL125" s="74"/>
      <c r="IM125" s="74"/>
      <c r="IN125" s="74"/>
    </row>
    <row r="126" spans="11:248" s="1" customFormat="1" x14ac:dyDescent="0.2">
      <c r="K126" s="9"/>
      <c r="L126" s="9"/>
      <c r="M126" s="9"/>
      <c r="IL126" s="74"/>
      <c r="IM126" s="74"/>
      <c r="IN126" s="74"/>
    </row>
    <row r="127" spans="11:248" s="1" customFormat="1" x14ac:dyDescent="0.2">
      <c r="K127" s="9"/>
      <c r="L127" s="9"/>
      <c r="M127" s="9"/>
      <c r="IL127" s="74"/>
      <c r="IM127" s="74"/>
      <c r="IN127" s="74"/>
    </row>
    <row r="128" spans="11:248" s="1" customFormat="1" x14ac:dyDescent="0.2">
      <c r="K128" s="9"/>
      <c r="L128" s="9"/>
      <c r="M128" s="9"/>
      <c r="IL128" s="74"/>
      <c r="IM128" s="74"/>
      <c r="IN128" s="74"/>
    </row>
    <row r="129" spans="11:248" s="1" customFormat="1" x14ac:dyDescent="0.2">
      <c r="K129" s="9"/>
      <c r="L129" s="9"/>
      <c r="M129" s="9"/>
      <c r="IL129" s="74"/>
      <c r="IM129" s="74"/>
      <c r="IN129" s="74"/>
    </row>
    <row r="130" spans="11:248" s="1" customFormat="1" x14ac:dyDescent="0.2">
      <c r="K130" s="9"/>
      <c r="L130" s="9"/>
      <c r="M130" s="9"/>
      <c r="IL130" s="74"/>
      <c r="IM130" s="74"/>
      <c r="IN130" s="74"/>
    </row>
    <row r="131" spans="11:248" s="1" customFormat="1" x14ac:dyDescent="0.2">
      <c r="K131" s="9"/>
      <c r="L131" s="9"/>
      <c r="M131" s="9"/>
      <c r="IL131" s="74"/>
      <c r="IM131" s="74"/>
      <c r="IN131" s="74"/>
    </row>
    <row r="132" spans="11:248" s="1" customFormat="1" x14ac:dyDescent="0.2">
      <c r="K132" s="9"/>
      <c r="L132" s="9"/>
      <c r="M132" s="9"/>
      <c r="IL132" s="74"/>
      <c r="IM132" s="74"/>
      <c r="IN132" s="74"/>
    </row>
    <row r="133" spans="11:248" s="1" customFormat="1" x14ac:dyDescent="0.2">
      <c r="K133" s="9"/>
      <c r="L133" s="9"/>
      <c r="M133" s="9"/>
      <c r="IL133" s="74"/>
      <c r="IM133" s="74"/>
      <c r="IN133" s="74"/>
    </row>
    <row r="134" spans="11:248" s="1" customFormat="1" x14ac:dyDescent="0.2">
      <c r="K134" s="9"/>
      <c r="L134" s="9"/>
      <c r="M134" s="9"/>
      <c r="IL134" s="74"/>
      <c r="IM134" s="74"/>
      <c r="IN134" s="74"/>
    </row>
    <row r="135" spans="11:248" s="1" customFormat="1" x14ac:dyDescent="0.2">
      <c r="K135" s="9"/>
      <c r="L135" s="9"/>
      <c r="M135" s="9"/>
      <c r="IL135" s="74"/>
      <c r="IM135" s="74"/>
      <c r="IN135" s="74"/>
    </row>
    <row r="136" spans="11:248" s="1" customFormat="1" x14ac:dyDescent="0.2">
      <c r="K136" s="9"/>
      <c r="L136" s="9"/>
      <c r="M136" s="9"/>
      <c r="IL136" s="74"/>
      <c r="IM136" s="74"/>
      <c r="IN136" s="74"/>
    </row>
    <row r="137" spans="11:248" s="1" customFormat="1" x14ac:dyDescent="0.2">
      <c r="K137" s="9"/>
      <c r="L137" s="9"/>
      <c r="M137" s="9"/>
      <c r="IL137" s="74"/>
      <c r="IM137" s="74"/>
      <c r="IN137" s="74"/>
    </row>
    <row r="138" spans="11:248" s="1" customFormat="1" x14ac:dyDescent="0.2">
      <c r="K138" s="9"/>
      <c r="L138" s="9"/>
      <c r="M138" s="9"/>
      <c r="IL138" s="74"/>
      <c r="IM138" s="74"/>
      <c r="IN138" s="74"/>
    </row>
    <row r="139" spans="11:248" s="1" customFormat="1" x14ac:dyDescent="0.2">
      <c r="K139" s="9"/>
      <c r="L139" s="9"/>
      <c r="M139" s="9"/>
      <c r="IL139" s="74"/>
      <c r="IM139" s="74"/>
      <c r="IN139" s="74"/>
    </row>
    <row r="140" spans="11:248" s="1" customFormat="1" x14ac:dyDescent="0.2">
      <c r="K140" s="9"/>
      <c r="L140" s="9"/>
      <c r="M140" s="9"/>
      <c r="IL140" s="74"/>
      <c r="IM140" s="74"/>
      <c r="IN140" s="74"/>
    </row>
    <row r="141" spans="11:248" s="1" customFormat="1" x14ac:dyDescent="0.2">
      <c r="K141" s="9"/>
      <c r="L141" s="9"/>
      <c r="M141" s="9"/>
      <c r="IL141" s="74"/>
      <c r="IM141" s="74"/>
      <c r="IN141" s="74"/>
    </row>
    <row r="142" spans="11:248" s="1" customFormat="1" x14ac:dyDescent="0.2">
      <c r="K142" s="9"/>
      <c r="L142" s="9"/>
      <c r="M142" s="9"/>
      <c r="IL142" s="74"/>
      <c r="IM142" s="74"/>
      <c r="IN142" s="74"/>
    </row>
    <row r="143" spans="11:248" s="1" customFormat="1" x14ac:dyDescent="0.2">
      <c r="K143" s="9"/>
      <c r="L143" s="9"/>
      <c r="M143" s="9"/>
      <c r="IL143" s="74"/>
      <c r="IM143" s="74"/>
      <c r="IN143" s="74"/>
    </row>
    <row r="144" spans="11:248" s="1" customFormat="1" x14ac:dyDescent="0.2">
      <c r="K144" s="9"/>
      <c r="L144" s="9"/>
      <c r="M144" s="9"/>
      <c r="IL144" s="74"/>
      <c r="IM144" s="74"/>
      <c r="IN144" s="74"/>
    </row>
    <row r="145" spans="11:248" s="1" customFormat="1" x14ac:dyDescent="0.2">
      <c r="K145" s="9"/>
      <c r="L145" s="9"/>
      <c r="M145" s="9"/>
      <c r="IL145" s="74"/>
      <c r="IM145" s="74"/>
      <c r="IN145" s="74"/>
    </row>
    <row r="146" spans="11:248" s="1" customFormat="1" x14ac:dyDescent="0.2">
      <c r="K146" s="9"/>
      <c r="L146" s="9"/>
      <c r="M146" s="9"/>
      <c r="IL146" s="74"/>
      <c r="IM146" s="74"/>
      <c r="IN146" s="74"/>
    </row>
    <row r="147" spans="11:248" s="1" customFormat="1" x14ac:dyDescent="0.2">
      <c r="K147" s="9"/>
      <c r="L147" s="9"/>
      <c r="M147" s="9"/>
      <c r="IL147" s="74"/>
      <c r="IM147" s="74"/>
      <c r="IN147" s="74"/>
    </row>
    <row r="148" spans="11:248" s="1" customFormat="1" x14ac:dyDescent="0.2">
      <c r="K148" s="9"/>
      <c r="L148" s="9"/>
      <c r="M148" s="9"/>
      <c r="IL148" s="74"/>
      <c r="IM148" s="74"/>
      <c r="IN148" s="74"/>
    </row>
    <row r="149" spans="11:248" s="1" customFormat="1" x14ac:dyDescent="0.2">
      <c r="K149" s="9"/>
      <c r="L149" s="9"/>
      <c r="M149" s="9"/>
      <c r="IL149" s="74"/>
      <c r="IM149" s="74"/>
      <c r="IN149" s="74"/>
    </row>
    <row r="150" spans="11:248" s="1" customFormat="1" x14ac:dyDescent="0.2">
      <c r="K150" s="9"/>
      <c r="L150" s="9"/>
      <c r="M150" s="9"/>
      <c r="IL150" s="74"/>
      <c r="IM150" s="74"/>
      <c r="IN150" s="74"/>
    </row>
    <row r="151" spans="11:248" s="1" customFormat="1" x14ac:dyDescent="0.2">
      <c r="K151" s="9"/>
      <c r="L151" s="9"/>
      <c r="M151" s="9"/>
      <c r="IL151" s="74"/>
      <c r="IM151" s="74"/>
      <c r="IN151" s="74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144"/>
  <sheetViews>
    <sheetView showGridLines="0" showZeros="0" workbookViewId="0">
      <selection activeCell="D13" sqref="D13"/>
    </sheetView>
  </sheetViews>
  <sheetFormatPr defaultColWidth="8" defaultRowHeight="12.75" x14ac:dyDescent="0.2"/>
  <cols>
    <col min="1" max="1" width="31.140625" style="74" customWidth="1"/>
    <col min="2" max="2" width="15" style="74" customWidth="1"/>
    <col min="3" max="3" width="14.7109375" style="74" customWidth="1"/>
    <col min="4" max="4" width="20.28515625" style="74" customWidth="1"/>
    <col min="5" max="5" width="7.28515625" style="74" customWidth="1"/>
    <col min="6" max="6" width="12" style="74" customWidth="1"/>
    <col min="7" max="16384" width="8" style="74"/>
  </cols>
  <sheetData>
    <row r="1" spans="1:8" s="13" customFormat="1" ht="26.1" customHeight="1" x14ac:dyDescent="0.25">
      <c r="A1" s="325" t="s">
        <v>51</v>
      </c>
      <c r="B1" s="325"/>
      <c r="C1" s="325"/>
      <c r="D1" s="325"/>
    </row>
    <row r="2" spans="1:8" s="13" customFormat="1" ht="12.75" customHeight="1" x14ac:dyDescent="0.25">
      <c r="A2" s="79"/>
      <c r="B2" s="14"/>
      <c r="C2" s="14"/>
      <c r="D2" s="12"/>
    </row>
    <row r="3" spans="1:8" s="13" customFormat="1" ht="47.25" customHeight="1" x14ac:dyDescent="0.25">
      <c r="A3" s="37"/>
      <c r="B3" s="75" t="s">
        <v>50</v>
      </c>
      <c r="C3" s="75" t="s">
        <v>48</v>
      </c>
      <c r="D3" s="23" t="s">
        <v>2</v>
      </c>
      <c r="F3" s="14"/>
    </row>
    <row r="4" spans="1:8" s="13" customFormat="1" ht="32.1" customHeight="1" x14ac:dyDescent="0.25">
      <c r="A4" s="38" t="s">
        <v>19</v>
      </c>
      <c r="B4" s="39">
        <f>B5+B11+B12+B13</f>
        <v>627789</v>
      </c>
      <c r="C4" s="39">
        <f>C5+C11+C12+C13</f>
        <v>1213290</v>
      </c>
      <c r="D4" s="286">
        <f t="shared" ref="D4:D13" si="0">(B4/C4)-1</f>
        <v>-0.48257300398091141</v>
      </c>
      <c r="E4" s="15"/>
      <c r="F4" s="15"/>
      <c r="G4" s="15"/>
      <c r="H4" s="15"/>
    </row>
    <row r="5" spans="1:8" s="13" customFormat="1" ht="32.1" customHeight="1" x14ac:dyDescent="0.25">
      <c r="A5" s="154" t="s">
        <v>20</v>
      </c>
      <c r="B5" s="155">
        <f>SUM(B6:B9)</f>
        <v>625385</v>
      </c>
      <c r="C5" s="155">
        <f>SUM(C6:C9)</f>
        <v>1208888</v>
      </c>
      <c r="D5" s="287">
        <f t="shared" si="0"/>
        <v>-0.48267746888049179</v>
      </c>
      <c r="F5" s="3"/>
    </row>
    <row r="6" spans="1:8" s="13" customFormat="1" ht="24" customHeight="1" x14ac:dyDescent="0.25">
      <c r="A6" s="26" t="s">
        <v>21</v>
      </c>
      <c r="B6" s="40">
        <v>473106</v>
      </c>
      <c r="C6" s="40">
        <v>1027097</v>
      </c>
      <c r="D6" s="288">
        <f t="shared" si="0"/>
        <v>-0.53937554096643259</v>
      </c>
      <c r="F6" s="3"/>
    </row>
    <row r="7" spans="1:8" s="13" customFormat="1" ht="24" customHeight="1" x14ac:dyDescent="0.25">
      <c r="A7" s="26" t="s">
        <v>22</v>
      </c>
      <c r="B7" s="40">
        <v>16919</v>
      </c>
      <c r="C7" s="40">
        <v>41142</v>
      </c>
      <c r="D7" s="290">
        <f t="shared" si="0"/>
        <v>-0.58876573817510081</v>
      </c>
      <c r="F7" s="3"/>
    </row>
    <row r="8" spans="1:8" s="13" customFormat="1" ht="24" customHeight="1" x14ac:dyDescent="0.25">
      <c r="A8" s="26" t="s">
        <v>23</v>
      </c>
      <c r="B8" s="40">
        <v>131910</v>
      </c>
      <c r="C8" s="40">
        <v>129537</v>
      </c>
      <c r="D8" s="289">
        <f t="shared" si="0"/>
        <v>1.8319090298524854E-2</v>
      </c>
      <c r="F8" s="3"/>
    </row>
    <row r="9" spans="1:8" s="13" customFormat="1" ht="24" customHeight="1" x14ac:dyDescent="0.25">
      <c r="A9" s="190" t="s">
        <v>47</v>
      </c>
      <c r="B9" s="41">
        <v>3450</v>
      </c>
      <c r="C9" s="41">
        <v>11112</v>
      </c>
      <c r="D9" s="291">
        <f t="shared" si="0"/>
        <v>-0.68952483801295894</v>
      </c>
      <c r="F9" s="3"/>
    </row>
    <row r="10" spans="1:8" s="13" customFormat="1" ht="24" customHeight="1" x14ac:dyDescent="0.25">
      <c r="A10" s="192" t="s">
        <v>24</v>
      </c>
      <c r="B10" s="191">
        <f>SUM(B11:B13)</f>
        <v>2404</v>
      </c>
      <c r="C10" s="191">
        <f>SUM(C11:C13)</f>
        <v>4402</v>
      </c>
      <c r="D10" s="287">
        <f t="shared" si="0"/>
        <v>-0.45388459791004088</v>
      </c>
      <c r="F10" s="3"/>
    </row>
    <row r="11" spans="1:8" s="13" customFormat="1" ht="24" customHeight="1" x14ac:dyDescent="0.25">
      <c r="A11" s="26" t="s">
        <v>25</v>
      </c>
      <c r="B11" s="80">
        <v>757</v>
      </c>
      <c r="C11" s="80">
        <v>1706</v>
      </c>
      <c r="D11" s="288">
        <f t="shared" si="0"/>
        <v>-0.55627198124267285</v>
      </c>
      <c r="F11" s="3"/>
    </row>
    <row r="12" spans="1:8" s="13" customFormat="1" ht="24" customHeight="1" x14ac:dyDescent="0.25">
      <c r="A12" s="27" t="s">
        <v>26</v>
      </c>
      <c r="B12" s="41">
        <v>1086</v>
      </c>
      <c r="C12" s="41">
        <v>1254</v>
      </c>
      <c r="D12" s="291">
        <f t="shared" si="0"/>
        <v>-0.13397129186602874</v>
      </c>
      <c r="F12" s="3"/>
    </row>
    <row r="13" spans="1:8" s="13" customFormat="1" ht="21.95" customHeight="1" x14ac:dyDescent="0.25">
      <c r="A13" s="42" t="s">
        <v>27</v>
      </c>
      <c r="B13" s="80">
        <v>561</v>
      </c>
      <c r="C13" s="80">
        <v>1442</v>
      </c>
      <c r="D13" s="288">
        <f t="shared" si="0"/>
        <v>-0.61095700416088761</v>
      </c>
      <c r="E13" s="16"/>
    </row>
    <row r="14" spans="1:8" s="13" customFormat="1" ht="15.75" x14ac:dyDescent="0.25">
      <c r="B14" s="17"/>
      <c r="C14" s="17"/>
    </row>
    <row r="15" spans="1:8" s="13" customFormat="1" ht="15.75" x14ac:dyDescent="0.25">
      <c r="B15" s="17"/>
      <c r="C15" s="17"/>
    </row>
    <row r="16" spans="1:8" s="13" customFormat="1" ht="15.75" x14ac:dyDescent="0.25">
      <c r="A16" s="43"/>
      <c r="B16" s="18"/>
      <c r="C16" s="17"/>
    </row>
    <row r="17" spans="2:3" s="13" customFormat="1" ht="15.75" x14ac:dyDescent="0.25">
      <c r="B17" s="17"/>
      <c r="C17" s="17"/>
    </row>
    <row r="18" spans="2:3" s="13" customFormat="1" ht="15.75" x14ac:dyDescent="0.25">
      <c r="B18" s="17"/>
      <c r="C18" s="17"/>
    </row>
    <row r="19" spans="2:3" s="13" customFormat="1" ht="15.75" x14ac:dyDescent="0.25">
      <c r="B19" s="17"/>
      <c r="C19" s="17"/>
    </row>
    <row r="20" spans="2:3" s="13" customFormat="1" ht="15.75" x14ac:dyDescent="0.25">
      <c r="B20" s="17"/>
      <c r="C20" s="17"/>
    </row>
    <row r="21" spans="2:3" s="13" customFormat="1" ht="15.75" x14ac:dyDescent="0.25">
      <c r="B21" s="17"/>
      <c r="C21" s="17"/>
    </row>
    <row r="22" spans="2:3" s="13" customFormat="1" ht="15.75" x14ac:dyDescent="0.25">
      <c r="B22" s="17"/>
      <c r="C22" s="17"/>
    </row>
    <row r="23" spans="2:3" s="13" customFormat="1" ht="15.75" x14ac:dyDescent="0.25">
      <c r="B23" s="17"/>
      <c r="C23" s="17"/>
    </row>
    <row r="24" spans="2:3" s="13" customFormat="1" ht="15.75" x14ac:dyDescent="0.25">
      <c r="B24" s="17"/>
      <c r="C24" s="17"/>
    </row>
    <row r="25" spans="2:3" s="13" customFormat="1" ht="15.75" x14ac:dyDescent="0.25">
      <c r="B25" s="17"/>
      <c r="C25" s="17"/>
    </row>
    <row r="26" spans="2:3" s="13" customFormat="1" ht="15.75" x14ac:dyDescent="0.25">
      <c r="B26" s="17"/>
      <c r="C26" s="17"/>
    </row>
    <row r="27" spans="2:3" s="13" customFormat="1" ht="15.75" x14ac:dyDescent="0.25">
      <c r="B27" s="17"/>
      <c r="C27" s="17"/>
    </row>
    <row r="28" spans="2:3" s="13" customFormat="1" ht="15.75" x14ac:dyDescent="0.25">
      <c r="B28" s="17"/>
      <c r="C28" s="17"/>
    </row>
    <row r="29" spans="2:3" s="13" customFormat="1" ht="15.75" x14ac:dyDescent="0.25">
      <c r="B29" s="17"/>
      <c r="C29" s="17"/>
    </row>
    <row r="30" spans="2:3" s="13" customFormat="1" ht="15.75" x14ac:dyDescent="0.25">
      <c r="B30" s="17"/>
      <c r="C30" s="17"/>
    </row>
    <row r="31" spans="2:3" s="13" customFormat="1" ht="15.75" x14ac:dyDescent="0.25">
      <c r="B31" s="17"/>
      <c r="C31" s="17"/>
    </row>
    <row r="32" spans="2:3" s="13" customFormat="1" ht="15.75" x14ac:dyDescent="0.25">
      <c r="B32" s="17"/>
      <c r="C32" s="17"/>
    </row>
    <row r="33" spans="2:3" s="13" customFormat="1" ht="15.75" x14ac:dyDescent="0.25">
      <c r="B33" s="17"/>
      <c r="C33" s="17"/>
    </row>
    <row r="34" spans="2:3" s="13" customFormat="1" ht="15.75" x14ac:dyDescent="0.25">
      <c r="B34" s="17"/>
      <c r="C34" s="17"/>
    </row>
    <row r="35" spans="2:3" s="13" customFormat="1" ht="15.75" x14ac:dyDescent="0.25">
      <c r="B35" s="17"/>
      <c r="C35" s="17"/>
    </row>
    <row r="36" spans="2:3" s="13" customFormat="1" ht="15.75" x14ac:dyDescent="0.25">
      <c r="B36" s="17"/>
      <c r="C36" s="17"/>
    </row>
    <row r="37" spans="2:3" s="13" customFormat="1" ht="15.75" x14ac:dyDescent="0.25">
      <c r="B37" s="17"/>
      <c r="C37" s="17"/>
    </row>
    <row r="38" spans="2:3" s="13" customFormat="1" ht="15.75" x14ac:dyDescent="0.25">
      <c r="B38" s="17"/>
      <c r="C38" s="17"/>
    </row>
    <row r="39" spans="2:3" s="13" customFormat="1" ht="15.75" x14ac:dyDescent="0.25">
      <c r="B39" s="17"/>
      <c r="C39" s="17"/>
    </row>
    <row r="40" spans="2:3" s="13" customFormat="1" ht="15.75" x14ac:dyDescent="0.25">
      <c r="B40" s="17"/>
      <c r="C40" s="17"/>
    </row>
    <row r="41" spans="2:3" s="13" customFormat="1" ht="15.75" x14ac:dyDescent="0.25">
      <c r="B41" s="17"/>
      <c r="C41" s="17"/>
    </row>
    <row r="42" spans="2:3" s="13" customFormat="1" ht="15.75" x14ac:dyDescent="0.25">
      <c r="B42" s="17"/>
      <c r="C42" s="17"/>
    </row>
    <row r="43" spans="2:3" s="13" customFormat="1" ht="15.75" x14ac:dyDescent="0.25">
      <c r="B43" s="17"/>
      <c r="C43" s="17"/>
    </row>
    <row r="44" spans="2:3" s="13" customFormat="1" ht="15.75" x14ac:dyDescent="0.25">
      <c r="B44" s="17"/>
      <c r="C44" s="17"/>
    </row>
    <row r="45" spans="2:3" s="13" customFormat="1" ht="15.75" x14ac:dyDescent="0.25">
      <c r="B45" s="17"/>
      <c r="C45" s="17"/>
    </row>
    <row r="46" spans="2:3" s="13" customFormat="1" ht="15.75" x14ac:dyDescent="0.25">
      <c r="B46" s="17"/>
      <c r="C46" s="17"/>
    </row>
    <row r="47" spans="2:3" s="13" customFormat="1" ht="15.75" x14ac:dyDescent="0.25">
      <c r="B47" s="17"/>
      <c r="C47" s="17"/>
    </row>
    <row r="48" spans="2:3" s="13" customFormat="1" ht="15.75" x14ac:dyDescent="0.25">
      <c r="B48" s="17"/>
      <c r="C48" s="17"/>
    </row>
    <row r="49" spans="2:3" s="13" customFormat="1" ht="15.75" x14ac:dyDescent="0.25">
      <c r="B49" s="17"/>
      <c r="C49" s="17"/>
    </row>
    <row r="50" spans="2:3" s="13" customFormat="1" ht="15.75" x14ac:dyDescent="0.25">
      <c r="B50" s="17"/>
      <c r="C50" s="17"/>
    </row>
    <row r="51" spans="2:3" s="13" customFormat="1" ht="15.75" x14ac:dyDescent="0.25">
      <c r="B51" s="17"/>
      <c r="C51" s="17"/>
    </row>
    <row r="52" spans="2:3" s="13" customFormat="1" ht="15.75" x14ac:dyDescent="0.25">
      <c r="B52" s="17"/>
      <c r="C52" s="17"/>
    </row>
    <row r="53" spans="2:3" s="13" customFormat="1" ht="15.75" x14ac:dyDescent="0.25">
      <c r="B53" s="17"/>
      <c r="C53" s="17"/>
    </row>
    <row r="54" spans="2:3" s="13" customFormat="1" ht="15.75" x14ac:dyDescent="0.25">
      <c r="B54" s="17"/>
      <c r="C54" s="17"/>
    </row>
    <row r="55" spans="2:3" s="13" customFormat="1" ht="15.75" x14ac:dyDescent="0.25">
      <c r="B55" s="17"/>
      <c r="C55" s="17"/>
    </row>
    <row r="56" spans="2:3" s="13" customFormat="1" ht="15.75" x14ac:dyDescent="0.25">
      <c r="B56" s="17"/>
      <c r="C56" s="17"/>
    </row>
    <row r="57" spans="2:3" s="13" customFormat="1" ht="15.75" x14ac:dyDescent="0.25">
      <c r="B57" s="17"/>
      <c r="C57" s="17"/>
    </row>
    <row r="58" spans="2:3" s="13" customFormat="1" ht="15.75" x14ac:dyDescent="0.25">
      <c r="B58" s="17"/>
      <c r="C58" s="17"/>
    </row>
    <row r="59" spans="2:3" s="13" customFormat="1" ht="15.75" x14ac:dyDescent="0.25">
      <c r="B59" s="17"/>
      <c r="C59" s="17"/>
    </row>
    <row r="60" spans="2:3" s="13" customFormat="1" ht="15.75" x14ac:dyDescent="0.25">
      <c r="B60" s="17"/>
      <c r="C60" s="17"/>
    </row>
    <row r="61" spans="2:3" s="13" customFormat="1" ht="15.75" x14ac:dyDescent="0.25">
      <c r="B61" s="17"/>
      <c r="C61" s="17"/>
    </row>
    <row r="62" spans="2:3" s="13" customFormat="1" ht="15.75" x14ac:dyDescent="0.25">
      <c r="B62" s="17"/>
      <c r="C62" s="17"/>
    </row>
    <row r="63" spans="2:3" s="13" customFormat="1" ht="15.75" x14ac:dyDescent="0.25">
      <c r="B63" s="17"/>
      <c r="C63" s="17"/>
    </row>
    <row r="64" spans="2:3" s="13" customFormat="1" ht="15.75" x14ac:dyDescent="0.25">
      <c r="B64" s="17"/>
      <c r="C64" s="17"/>
    </row>
    <row r="65" spans="2:3" s="13" customFormat="1" ht="15.75" x14ac:dyDescent="0.25">
      <c r="B65" s="17"/>
      <c r="C65" s="17"/>
    </row>
    <row r="66" spans="2:3" s="13" customFormat="1" ht="15.75" x14ac:dyDescent="0.25">
      <c r="B66" s="17"/>
      <c r="C66" s="17"/>
    </row>
    <row r="67" spans="2:3" s="13" customFormat="1" ht="15.75" x14ac:dyDescent="0.25">
      <c r="B67" s="17"/>
      <c r="C67" s="17"/>
    </row>
    <row r="68" spans="2:3" s="13" customFormat="1" ht="15.75" x14ac:dyDescent="0.25">
      <c r="B68" s="17"/>
      <c r="C68" s="17"/>
    </row>
    <row r="69" spans="2:3" s="13" customFormat="1" ht="15.75" x14ac:dyDescent="0.25">
      <c r="B69" s="17"/>
      <c r="C69" s="17"/>
    </row>
    <row r="70" spans="2:3" s="13" customFormat="1" ht="15.75" x14ac:dyDescent="0.25">
      <c r="B70" s="17"/>
      <c r="C70" s="17"/>
    </row>
    <row r="71" spans="2:3" s="13" customFormat="1" ht="15.75" x14ac:dyDescent="0.25">
      <c r="B71" s="17"/>
      <c r="C71" s="17"/>
    </row>
    <row r="72" spans="2:3" s="13" customFormat="1" ht="15.75" x14ac:dyDescent="0.25">
      <c r="B72" s="17"/>
      <c r="C72" s="17"/>
    </row>
    <row r="73" spans="2:3" s="13" customFormat="1" ht="15.75" x14ac:dyDescent="0.25">
      <c r="B73" s="17"/>
      <c r="C73" s="17"/>
    </row>
    <row r="74" spans="2:3" s="13" customFormat="1" ht="15.75" x14ac:dyDescent="0.25">
      <c r="B74" s="17"/>
      <c r="C74" s="17"/>
    </row>
    <row r="75" spans="2:3" s="13" customFormat="1" ht="15.75" x14ac:dyDescent="0.25">
      <c r="B75" s="17"/>
      <c r="C75" s="17"/>
    </row>
    <row r="76" spans="2:3" s="13" customFormat="1" ht="15.75" x14ac:dyDescent="0.25">
      <c r="B76" s="17"/>
      <c r="C76" s="17"/>
    </row>
    <row r="77" spans="2:3" s="13" customFormat="1" ht="15.75" x14ac:dyDescent="0.25">
      <c r="B77" s="17"/>
      <c r="C77" s="17"/>
    </row>
    <row r="78" spans="2:3" s="13" customFormat="1" ht="15.75" x14ac:dyDescent="0.25">
      <c r="B78" s="17"/>
      <c r="C78" s="17"/>
    </row>
    <row r="79" spans="2:3" s="13" customFormat="1" ht="15.75" x14ac:dyDescent="0.25">
      <c r="B79" s="17"/>
      <c r="C79" s="17"/>
    </row>
    <row r="80" spans="2:3" s="13" customFormat="1" ht="15.75" x14ac:dyDescent="0.25">
      <c r="B80" s="17"/>
      <c r="C80" s="17"/>
    </row>
    <row r="81" spans="2:3" s="13" customFormat="1" ht="15.75" x14ac:dyDescent="0.25">
      <c r="B81" s="17"/>
      <c r="C81" s="17"/>
    </row>
    <row r="82" spans="2:3" s="13" customFormat="1" ht="15.75" x14ac:dyDescent="0.25">
      <c r="B82" s="17"/>
      <c r="C82" s="17"/>
    </row>
    <row r="83" spans="2:3" s="13" customFormat="1" ht="15.75" x14ac:dyDescent="0.25">
      <c r="B83" s="17"/>
      <c r="C83" s="17"/>
    </row>
    <row r="84" spans="2:3" s="13" customFormat="1" ht="15.75" x14ac:dyDescent="0.25">
      <c r="B84" s="17"/>
      <c r="C84" s="17"/>
    </row>
    <row r="85" spans="2:3" s="13" customFormat="1" ht="15.75" x14ac:dyDescent="0.25">
      <c r="B85" s="17"/>
      <c r="C85" s="17"/>
    </row>
    <row r="86" spans="2:3" s="13" customFormat="1" ht="15.75" x14ac:dyDescent="0.25">
      <c r="B86" s="17"/>
      <c r="C86" s="17"/>
    </row>
    <row r="87" spans="2:3" s="13" customFormat="1" ht="15.75" x14ac:dyDescent="0.25">
      <c r="B87" s="17"/>
      <c r="C87" s="17"/>
    </row>
    <row r="88" spans="2:3" s="13" customFormat="1" ht="15.75" x14ac:dyDescent="0.25">
      <c r="B88" s="17"/>
      <c r="C88" s="17"/>
    </row>
    <row r="89" spans="2:3" s="13" customFormat="1" ht="15.75" x14ac:dyDescent="0.25">
      <c r="B89" s="17"/>
      <c r="C89" s="17"/>
    </row>
    <row r="90" spans="2:3" s="13" customFormat="1" ht="15.75" x14ac:dyDescent="0.25">
      <c r="B90" s="17"/>
      <c r="C90" s="17"/>
    </row>
    <row r="91" spans="2:3" s="13" customFormat="1" ht="15.75" x14ac:dyDescent="0.25">
      <c r="B91" s="17"/>
      <c r="C91" s="17"/>
    </row>
    <row r="92" spans="2:3" s="13" customFormat="1" ht="15.75" x14ac:dyDescent="0.25">
      <c r="B92" s="17"/>
      <c r="C92" s="17"/>
    </row>
    <row r="93" spans="2:3" s="13" customFormat="1" ht="15.75" x14ac:dyDescent="0.25">
      <c r="B93" s="17"/>
      <c r="C93" s="17"/>
    </row>
    <row r="94" spans="2:3" s="13" customFormat="1" ht="15.75" x14ac:dyDescent="0.25">
      <c r="B94" s="17"/>
      <c r="C94" s="17"/>
    </row>
    <row r="95" spans="2:3" s="13" customFormat="1" ht="15.75" x14ac:dyDescent="0.25">
      <c r="B95" s="17"/>
      <c r="C95" s="17"/>
    </row>
    <row r="96" spans="2:3" s="13" customFormat="1" ht="15.75" x14ac:dyDescent="0.25">
      <c r="B96" s="17"/>
      <c r="C96" s="17"/>
    </row>
    <row r="97" spans="2:3" s="13" customFormat="1" ht="15.75" x14ac:dyDescent="0.25">
      <c r="B97" s="17"/>
      <c r="C97" s="17"/>
    </row>
    <row r="98" spans="2:3" s="13" customFormat="1" ht="15.75" x14ac:dyDescent="0.25">
      <c r="B98" s="17"/>
      <c r="C98" s="17"/>
    </row>
    <row r="99" spans="2:3" s="13" customFormat="1" ht="15.75" x14ac:dyDescent="0.25">
      <c r="B99" s="17"/>
      <c r="C99" s="17"/>
    </row>
    <row r="100" spans="2:3" s="13" customFormat="1" ht="15.75" x14ac:dyDescent="0.25">
      <c r="B100" s="17"/>
      <c r="C100" s="17"/>
    </row>
    <row r="101" spans="2:3" s="13" customFormat="1" ht="15.75" x14ac:dyDescent="0.25">
      <c r="B101" s="17"/>
      <c r="C101" s="17"/>
    </row>
    <row r="102" spans="2:3" s="13" customFormat="1" ht="15.75" x14ac:dyDescent="0.25">
      <c r="B102" s="17"/>
      <c r="C102" s="17"/>
    </row>
    <row r="103" spans="2:3" s="13" customFormat="1" ht="15.75" x14ac:dyDescent="0.25">
      <c r="B103" s="17"/>
      <c r="C103" s="17"/>
    </row>
    <row r="104" spans="2:3" s="13" customFormat="1" ht="15.75" x14ac:dyDescent="0.25">
      <c r="B104" s="17"/>
      <c r="C104" s="17"/>
    </row>
    <row r="105" spans="2:3" s="13" customFormat="1" ht="15.75" x14ac:dyDescent="0.25">
      <c r="B105" s="17"/>
      <c r="C105" s="17"/>
    </row>
    <row r="106" spans="2:3" s="13" customFormat="1" ht="15.75" x14ac:dyDescent="0.25">
      <c r="B106" s="17"/>
      <c r="C106" s="17"/>
    </row>
    <row r="107" spans="2:3" s="13" customFormat="1" ht="15.75" x14ac:dyDescent="0.25">
      <c r="B107" s="17"/>
      <c r="C107" s="17"/>
    </row>
    <row r="108" spans="2:3" s="13" customFormat="1" ht="15.75" x14ac:dyDescent="0.25">
      <c r="B108" s="17"/>
      <c r="C108" s="17"/>
    </row>
    <row r="109" spans="2:3" s="13" customFormat="1" ht="15.75" x14ac:dyDescent="0.25">
      <c r="B109" s="17"/>
      <c r="C109" s="17"/>
    </row>
    <row r="110" spans="2:3" s="13" customFormat="1" ht="15.75" x14ac:dyDescent="0.25">
      <c r="B110" s="17"/>
      <c r="C110" s="17"/>
    </row>
    <row r="111" spans="2:3" s="13" customFormat="1" ht="15.75" x14ac:dyDescent="0.25">
      <c r="B111" s="17"/>
      <c r="C111" s="17"/>
    </row>
    <row r="112" spans="2:3" s="13" customFormat="1" ht="15.75" x14ac:dyDescent="0.25">
      <c r="B112" s="17"/>
      <c r="C112" s="17"/>
    </row>
    <row r="113" spans="2:3" s="13" customFormat="1" ht="15.75" x14ac:dyDescent="0.25">
      <c r="B113" s="17"/>
      <c r="C113" s="17"/>
    </row>
    <row r="114" spans="2:3" s="13" customFormat="1" ht="15.75" x14ac:dyDescent="0.25">
      <c r="B114" s="17"/>
      <c r="C114" s="17"/>
    </row>
    <row r="115" spans="2:3" s="13" customFormat="1" ht="15.75" x14ac:dyDescent="0.25">
      <c r="B115" s="17"/>
      <c r="C115" s="17"/>
    </row>
    <row r="116" spans="2:3" s="13" customFormat="1" ht="15.75" x14ac:dyDescent="0.25">
      <c r="B116" s="17"/>
      <c r="C116" s="17"/>
    </row>
    <row r="117" spans="2:3" s="13" customFormat="1" ht="15.75" x14ac:dyDescent="0.25">
      <c r="B117" s="17"/>
      <c r="C117" s="17"/>
    </row>
    <row r="118" spans="2:3" s="13" customFormat="1" ht="15.75" x14ac:dyDescent="0.25">
      <c r="B118" s="17"/>
      <c r="C118" s="17"/>
    </row>
    <row r="119" spans="2:3" s="13" customFormat="1" ht="15.75" x14ac:dyDescent="0.25">
      <c r="B119" s="17"/>
      <c r="C119" s="17"/>
    </row>
    <row r="120" spans="2:3" s="13" customFormat="1" ht="15.75" x14ac:dyDescent="0.25">
      <c r="B120" s="17"/>
      <c r="C120" s="17"/>
    </row>
    <row r="121" spans="2:3" s="13" customFormat="1" ht="15.75" x14ac:dyDescent="0.25">
      <c r="B121" s="17"/>
      <c r="C121" s="17"/>
    </row>
    <row r="122" spans="2:3" s="13" customFormat="1" ht="15.75" x14ac:dyDescent="0.25">
      <c r="B122" s="17"/>
      <c r="C122" s="17"/>
    </row>
    <row r="123" spans="2:3" s="13" customFormat="1" ht="15.75" x14ac:dyDescent="0.25">
      <c r="B123" s="17"/>
      <c r="C123" s="17"/>
    </row>
    <row r="124" spans="2:3" s="13" customFormat="1" ht="15.75" x14ac:dyDescent="0.25">
      <c r="B124" s="17"/>
      <c r="C124" s="17"/>
    </row>
    <row r="125" spans="2:3" s="13" customFormat="1" ht="15.75" x14ac:dyDescent="0.25">
      <c r="B125" s="17"/>
      <c r="C125" s="17"/>
    </row>
    <row r="126" spans="2:3" s="13" customFormat="1" ht="15.75" x14ac:dyDescent="0.25">
      <c r="B126" s="17"/>
      <c r="C126" s="17"/>
    </row>
    <row r="127" spans="2:3" s="13" customFormat="1" ht="15.75" x14ac:dyDescent="0.25">
      <c r="B127" s="17"/>
      <c r="C127" s="17"/>
    </row>
    <row r="128" spans="2:3" s="13" customFormat="1" ht="15.75" x14ac:dyDescent="0.25">
      <c r="B128" s="17"/>
      <c r="C128" s="17"/>
    </row>
    <row r="129" spans="2:3" s="13" customFormat="1" ht="15.75" x14ac:dyDescent="0.25">
      <c r="B129" s="17"/>
      <c r="C129" s="17"/>
    </row>
    <row r="130" spans="2:3" s="13" customFormat="1" ht="15.75" x14ac:dyDescent="0.25">
      <c r="B130" s="17"/>
      <c r="C130" s="17"/>
    </row>
    <row r="131" spans="2:3" s="13" customFormat="1" ht="15.75" x14ac:dyDescent="0.25">
      <c r="B131" s="17"/>
      <c r="C131" s="17"/>
    </row>
    <row r="132" spans="2:3" s="13" customFormat="1" ht="15.75" x14ac:dyDescent="0.25">
      <c r="B132" s="17"/>
      <c r="C132" s="17"/>
    </row>
    <row r="133" spans="2:3" s="13" customFormat="1" ht="15.75" x14ac:dyDescent="0.25">
      <c r="B133" s="17"/>
      <c r="C133" s="17"/>
    </row>
    <row r="134" spans="2:3" s="13" customFormat="1" ht="15.75" x14ac:dyDescent="0.25">
      <c r="B134" s="17"/>
      <c r="C134" s="17"/>
    </row>
    <row r="135" spans="2:3" s="13" customFormat="1" ht="15.75" x14ac:dyDescent="0.25">
      <c r="B135" s="17"/>
      <c r="C135" s="17"/>
    </row>
    <row r="136" spans="2:3" s="13" customFormat="1" ht="15.75" x14ac:dyDescent="0.25">
      <c r="B136" s="17"/>
      <c r="C136" s="17"/>
    </row>
    <row r="137" spans="2:3" s="13" customFormat="1" ht="15.75" x14ac:dyDescent="0.25">
      <c r="B137" s="17"/>
      <c r="C137" s="17"/>
    </row>
    <row r="138" spans="2:3" s="13" customFormat="1" ht="15.75" x14ac:dyDescent="0.25">
      <c r="B138" s="17"/>
      <c r="C138" s="17"/>
    </row>
    <row r="139" spans="2:3" s="13" customFormat="1" ht="15.75" x14ac:dyDescent="0.25">
      <c r="B139" s="17"/>
      <c r="C139" s="17"/>
    </row>
    <row r="140" spans="2:3" s="13" customFormat="1" ht="15.75" x14ac:dyDescent="0.25">
      <c r="B140" s="17"/>
      <c r="C140" s="17"/>
    </row>
    <row r="141" spans="2:3" s="13" customFormat="1" ht="15.75" x14ac:dyDescent="0.25">
      <c r="B141" s="17"/>
      <c r="C141" s="17"/>
    </row>
    <row r="142" spans="2:3" s="13" customFormat="1" ht="15.75" x14ac:dyDescent="0.25">
      <c r="B142" s="17"/>
      <c r="C142" s="17"/>
    </row>
    <row r="143" spans="2:3" s="13" customFormat="1" ht="15.75" x14ac:dyDescent="0.25">
      <c r="B143" s="17"/>
      <c r="C143" s="17"/>
    </row>
    <row r="144" spans="2:3" s="13" customFormat="1" ht="15.75" x14ac:dyDescent="0.25">
      <c r="B144" s="17"/>
      <c r="C144" s="17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64"/>
  <sheetViews>
    <sheetView showGridLines="0" showZeros="0" tabSelected="1" zoomScale="70" zoomScaleNormal="70" workbookViewId="0">
      <selection activeCell="B10" sqref="B10"/>
    </sheetView>
  </sheetViews>
  <sheetFormatPr defaultColWidth="8" defaultRowHeight="12.75" x14ac:dyDescent="0.2"/>
  <cols>
    <col min="1" max="1" width="17" style="74" customWidth="1"/>
    <col min="2" max="2" width="9.28515625" style="74" bestFit="1" customWidth="1"/>
    <col min="3" max="3" width="11.85546875" style="74" customWidth="1"/>
    <col min="4" max="4" width="13.28515625" style="74" customWidth="1"/>
    <col min="5" max="5" width="11.5703125" style="74" customWidth="1"/>
    <col min="6" max="6" width="9.28515625" style="74" bestFit="1" customWidth="1"/>
    <col min="7" max="7" width="9.85546875" style="74" customWidth="1"/>
    <col min="8" max="8" width="11.42578125" style="74" customWidth="1"/>
    <col min="9" max="9" width="13" style="74" customWidth="1"/>
    <col min="10" max="11" width="9.42578125" style="74" customWidth="1"/>
    <col min="12" max="12" width="11.140625" style="74" customWidth="1"/>
    <col min="13" max="13" width="11" style="74" customWidth="1"/>
    <col min="14" max="14" width="9.28515625" style="74" bestFit="1" customWidth="1"/>
    <col min="15" max="15" width="10.140625" style="74" customWidth="1"/>
    <col min="16" max="16" width="9.42578125" style="74" customWidth="1"/>
    <col min="17" max="17" width="10.42578125" style="74" customWidth="1"/>
    <col min="18" max="18" width="9.28515625" style="74" bestFit="1" customWidth="1"/>
    <col min="19" max="16384" width="8" style="74"/>
  </cols>
  <sheetData>
    <row r="1" spans="1:19" s="1" customFormat="1" ht="26.1" customHeight="1" x14ac:dyDescent="0.2">
      <c r="A1" s="325" t="s">
        <v>52</v>
      </c>
      <c r="B1" s="325"/>
      <c r="C1" s="325"/>
      <c r="D1" s="325"/>
      <c r="E1" s="325"/>
      <c r="F1" s="325"/>
      <c r="G1" s="325"/>
      <c r="H1" s="325"/>
      <c r="I1" s="12"/>
      <c r="J1" s="12"/>
      <c r="K1" s="12"/>
      <c r="L1" s="12"/>
    </row>
    <row r="2" spans="1:19" s="1" customFormat="1" ht="26.1" customHeight="1" x14ac:dyDescent="0.2">
      <c r="A2" s="330" t="s">
        <v>37</v>
      </c>
      <c r="B2" s="50" t="s">
        <v>28</v>
      </c>
      <c r="C2" s="333" t="s">
        <v>29</v>
      </c>
      <c r="D2" s="333"/>
      <c r="E2" s="331" t="s">
        <v>30</v>
      </c>
      <c r="F2" s="331"/>
      <c r="G2" s="331" t="s">
        <v>31</v>
      </c>
      <c r="H2" s="331"/>
      <c r="I2" s="331" t="s">
        <v>32</v>
      </c>
      <c r="J2" s="331"/>
      <c r="K2" s="331" t="s">
        <v>46</v>
      </c>
      <c r="L2" s="334"/>
      <c r="M2" s="332" t="s">
        <v>25</v>
      </c>
      <c r="N2" s="331"/>
      <c r="O2" s="331" t="s">
        <v>26</v>
      </c>
      <c r="P2" s="331"/>
      <c r="Q2" s="331" t="s">
        <v>27</v>
      </c>
      <c r="R2" s="331"/>
    </row>
    <row r="3" spans="1:19" s="1" customFormat="1" ht="15.75" customHeight="1" x14ac:dyDescent="0.2">
      <c r="A3" s="330"/>
      <c r="B3" s="51" t="s">
        <v>14</v>
      </c>
      <c r="C3" s="81" t="s">
        <v>53</v>
      </c>
      <c r="D3" s="44" t="s">
        <v>2</v>
      </c>
      <c r="E3" s="81" t="s">
        <v>53</v>
      </c>
      <c r="F3" s="45" t="s">
        <v>2</v>
      </c>
      <c r="G3" s="81" t="s">
        <v>53</v>
      </c>
      <c r="H3" s="36" t="s">
        <v>2</v>
      </c>
      <c r="I3" s="81" t="s">
        <v>53</v>
      </c>
      <c r="J3" s="36" t="s">
        <v>2</v>
      </c>
      <c r="K3" s="81" t="s">
        <v>53</v>
      </c>
      <c r="L3" s="198" t="s">
        <v>2</v>
      </c>
      <c r="M3" s="81" t="s">
        <v>53</v>
      </c>
      <c r="N3" s="36" t="s">
        <v>2</v>
      </c>
      <c r="O3" s="81" t="s">
        <v>53</v>
      </c>
      <c r="P3" s="36" t="s">
        <v>2</v>
      </c>
      <c r="Q3" s="81" t="s">
        <v>53</v>
      </c>
      <c r="R3" s="36" t="s">
        <v>2</v>
      </c>
    </row>
    <row r="4" spans="1:19" s="1" customFormat="1" ht="13.5" thickBot="1" x14ac:dyDescent="0.25">
      <c r="A4" s="336"/>
      <c r="B4" s="52" t="s">
        <v>15</v>
      </c>
      <c r="C4" s="78" t="s">
        <v>49</v>
      </c>
      <c r="D4" s="32"/>
      <c r="E4" s="78" t="s">
        <v>49</v>
      </c>
      <c r="F4" s="31"/>
      <c r="G4" s="78" t="s">
        <v>49</v>
      </c>
      <c r="H4" s="32"/>
      <c r="I4" s="78" t="s">
        <v>49</v>
      </c>
      <c r="J4" s="46"/>
      <c r="K4" s="78" t="s">
        <v>49</v>
      </c>
      <c r="L4" s="197"/>
      <c r="M4" s="78" t="s">
        <v>49</v>
      </c>
      <c r="N4" s="53"/>
      <c r="O4" s="78" t="s">
        <v>49</v>
      </c>
      <c r="P4" s="53"/>
      <c r="Q4" s="78" t="s">
        <v>49</v>
      </c>
      <c r="R4" s="54"/>
      <c r="S4" s="9"/>
    </row>
    <row r="5" spans="1:19" s="1" customFormat="1" ht="26.1" customHeight="1" thickTop="1" x14ac:dyDescent="0.25">
      <c r="A5" s="55" t="s">
        <v>16</v>
      </c>
      <c r="B5" s="47"/>
      <c r="C5" s="48">
        <f>E5+G5+I5+M5+O5+Q5+K5</f>
        <v>627789</v>
      </c>
      <c r="D5" s="227">
        <f>(C5/C6)-1</f>
        <v>-0.48257300398091141</v>
      </c>
      <c r="E5" s="171">
        <f>E7+E9+E13+E19+E25+E23</f>
        <v>473106</v>
      </c>
      <c r="F5" s="216">
        <f>(E5/E6)-1</f>
        <v>-0.53937554096643259</v>
      </c>
      <c r="G5" s="171">
        <f>G7+G9+G13+G19+G25+G23</f>
        <v>16919</v>
      </c>
      <c r="H5" s="227">
        <f>(G5/G6)-1</f>
        <v>-0.58876573817510081</v>
      </c>
      <c r="I5" s="171">
        <f>I7+I9+I13+I19+I25+I23</f>
        <v>131910</v>
      </c>
      <c r="J5" s="238">
        <f>(I5/I6)-1</f>
        <v>1.8319090298524854E-2</v>
      </c>
      <c r="K5" s="171">
        <f>K7+K9+K13+K19+K25+K23</f>
        <v>3450</v>
      </c>
      <c r="L5" s="216">
        <f>(K5/K6)-1</f>
        <v>-0.68952483801295894</v>
      </c>
      <c r="M5" s="172">
        <f>M11+M15+M17</f>
        <v>757</v>
      </c>
      <c r="N5" s="227">
        <f>(M5/M6)-1</f>
        <v>-0.55627198124267285</v>
      </c>
      <c r="O5" s="48">
        <f>O11+O15+O17</f>
        <v>1086</v>
      </c>
      <c r="P5" s="227">
        <f>(O5/O6)-1</f>
        <v>-0.13397129186602874</v>
      </c>
      <c r="Q5" s="48">
        <f>Q29+Q31</f>
        <v>561</v>
      </c>
      <c r="R5" s="227">
        <f>(Q5/Q6)-1</f>
        <v>-0.61095700416088761</v>
      </c>
    </row>
    <row r="6" spans="1:19" s="1" customFormat="1" ht="18" customHeight="1" x14ac:dyDescent="0.2">
      <c r="A6" s="33"/>
      <c r="B6" s="47"/>
      <c r="C6" s="48">
        <f>E6+G6+I6+M6+O6+Q6+K6</f>
        <v>1213290</v>
      </c>
      <c r="D6" s="261"/>
      <c r="E6" s="48">
        <f>E8+E10+E14+E20+E26+E24</f>
        <v>1027097</v>
      </c>
      <c r="F6" s="249"/>
      <c r="G6" s="48">
        <f>G8+G10+G14+G20+G26+G24</f>
        <v>41142</v>
      </c>
      <c r="H6" s="239"/>
      <c r="I6" s="48">
        <f>I8+I10+I14+I20+I26+I24</f>
        <v>129537</v>
      </c>
      <c r="J6" s="239"/>
      <c r="K6" s="48">
        <f>K8+K10+K14+K20+K26+K24</f>
        <v>11112</v>
      </c>
      <c r="L6" s="217"/>
      <c r="M6" s="172">
        <f>M12+M16+M18</f>
        <v>1706</v>
      </c>
      <c r="N6" s="228"/>
      <c r="O6" s="48">
        <f>O12+O16+O18</f>
        <v>1254</v>
      </c>
      <c r="P6" s="228"/>
      <c r="Q6" s="48">
        <f>Q30+Q32</f>
        <v>1442</v>
      </c>
      <c r="R6" s="168"/>
    </row>
    <row r="7" spans="1:19" s="169" customFormat="1" ht="23.25" customHeight="1" x14ac:dyDescent="0.2">
      <c r="A7" s="115" t="s">
        <v>45</v>
      </c>
      <c r="B7" s="272">
        <f>C7/C5</f>
        <v>0.11368150764030589</v>
      </c>
      <c r="C7" s="108">
        <f>E7+G7+I7+K7+M7+O7+Q7</f>
        <v>71368</v>
      </c>
      <c r="D7" s="250">
        <f>(C7/C8)-1</f>
        <v>-0.59924529997080023</v>
      </c>
      <c r="E7" s="116">
        <v>69728</v>
      </c>
      <c r="F7" s="250">
        <f>(E7/E8)-1</f>
        <v>-0.59727620840817597</v>
      </c>
      <c r="G7" s="116">
        <v>1609</v>
      </c>
      <c r="H7" s="218">
        <f>(G7/G8)-1</f>
        <v>-0.65353143841515937</v>
      </c>
      <c r="I7" s="116">
        <v>6</v>
      </c>
      <c r="J7" s="218">
        <f>(I7/I8)-1</f>
        <v>-0.6</v>
      </c>
      <c r="K7" s="116">
        <v>25</v>
      </c>
      <c r="L7" s="218">
        <f>(K7/K8)-1</f>
        <v>-0.9119718309859155</v>
      </c>
      <c r="M7" s="173"/>
      <c r="N7" s="229"/>
      <c r="O7" s="170"/>
      <c r="P7" s="229"/>
      <c r="Q7" s="170"/>
      <c r="R7" s="114"/>
    </row>
    <row r="8" spans="1:19" s="169" customFormat="1" ht="18" customHeight="1" x14ac:dyDescent="0.2">
      <c r="A8" s="115"/>
      <c r="B8" s="273">
        <f>C8/C6</f>
        <v>0.14677776953572519</v>
      </c>
      <c r="C8" s="108">
        <f t="shared" ref="C8:C20" si="0">E8+G8+I8+K8+M8+O8+Q8</f>
        <v>178084</v>
      </c>
      <c r="D8" s="262"/>
      <c r="E8" s="116">
        <v>173141</v>
      </c>
      <c r="F8" s="251"/>
      <c r="G8" s="116">
        <v>4644</v>
      </c>
      <c r="H8" s="241"/>
      <c r="I8" s="116">
        <v>15</v>
      </c>
      <c r="J8" s="241"/>
      <c r="K8" s="116">
        <v>284</v>
      </c>
      <c r="L8" s="219"/>
      <c r="M8" s="173"/>
      <c r="N8" s="230"/>
      <c r="O8" s="170"/>
      <c r="P8" s="230"/>
      <c r="Q8" s="170"/>
      <c r="R8" s="114"/>
    </row>
    <row r="9" spans="1:19" s="1" customFormat="1" ht="23.65" customHeight="1" x14ac:dyDescent="0.2">
      <c r="A9" s="72" t="s">
        <v>4</v>
      </c>
      <c r="B9" s="274">
        <f>C9/C5</f>
        <v>0.50184377235026423</v>
      </c>
      <c r="C9" s="200">
        <f t="shared" si="0"/>
        <v>315052</v>
      </c>
      <c r="D9" s="255">
        <f>(C9/C10)-1</f>
        <v>-0.33505837857004162</v>
      </c>
      <c r="E9" s="193">
        <v>190743</v>
      </c>
      <c r="F9" s="252">
        <f>(E9/E10)-1</f>
        <v>-0.46449086161879893</v>
      </c>
      <c r="G9" s="66">
        <v>8422</v>
      </c>
      <c r="H9" s="218">
        <f>(G9/G10)-1</f>
        <v>-0.56013996970804825</v>
      </c>
      <c r="I9" s="66">
        <v>113186</v>
      </c>
      <c r="J9" s="280">
        <f>(I9/I10)-1</f>
        <v>0.24507463671664453</v>
      </c>
      <c r="K9" s="194">
        <v>2701</v>
      </c>
      <c r="L9" s="220">
        <f>(K9/K10)-1</f>
        <v>-0.6427248677248677</v>
      </c>
      <c r="M9" s="174"/>
      <c r="N9" s="231"/>
      <c r="O9" s="56"/>
      <c r="P9" s="231"/>
      <c r="Q9" s="56"/>
      <c r="R9" s="97"/>
    </row>
    <row r="10" spans="1:19" s="1" customFormat="1" ht="18" customHeight="1" x14ac:dyDescent="0.2">
      <c r="A10" s="73"/>
      <c r="B10" s="275">
        <f>C10/C6</f>
        <v>0.3905117490459824</v>
      </c>
      <c r="C10" s="108">
        <f t="shared" si="0"/>
        <v>473804</v>
      </c>
      <c r="D10" s="263"/>
      <c r="E10" s="193">
        <v>356190</v>
      </c>
      <c r="F10" s="253"/>
      <c r="G10" s="66">
        <v>19147</v>
      </c>
      <c r="H10" s="242"/>
      <c r="I10" s="66">
        <v>90907</v>
      </c>
      <c r="J10" s="225"/>
      <c r="K10" s="194">
        <v>7560</v>
      </c>
      <c r="L10" s="221"/>
      <c r="M10" s="175"/>
      <c r="N10" s="232"/>
      <c r="O10" s="58"/>
      <c r="P10" s="232"/>
      <c r="Q10" s="58"/>
      <c r="R10" s="96"/>
    </row>
    <row r="11" spans="1:19" s="1" customFormat="1" ht="23.65" customHeight="1" x14ac:dyDescent="0.2">
      <c r="A11" s="65" t="s">
        <v>5</v>
      </c>
      <c r="B11" s="270">
        <f>C11/C5</f>
        <v>5.0653961761037546E-4</v>
      </c>
      <c r="C11" s="200">
        <f t="shared" si="0"/>
        <v>318</v>
      </c>
      <c r="D11" s="280">
        <f>(C11/C12)-1</f>
        <v>0.17777777777777781</v>
      </c>
      <c r="E11" s="66"/>
      <c r="F11" s="254"/>
      <c r="G11" s="193"/>
      <c r="H11" s="243"/>
      <c r="I11" s="193"/>
      <c r="J11" s="280"/>
      <c r="K11" s="193"/>
      <c r="L11" s="222"/>
      <c r="M11" s="176"/>
      <c r="N11" s="235"/>
      <c r="O11" s="63">
        <v>318</v>
      </c>
      <c r="P11" s="235">
        <f>(O11/O12)-1</f>
        <v>0.17777777777777781</v>
      </c>
      <c r="Q11" s="57"/>
      <c r="R11" s="95"/>
    </row>
    <row r="12" spans="1:19" s="1" customFormat="1" ht="18" customHeight="1" x14ac:dyDescent="0.2">
      <c r="A12" s="65"/>
      <c r="B12" s="68">
        <f>C12/C6</f>
        <v>2.2253542022105185E-4</v>
      </c>
      <c r="C12" s="108">
        <f t="shared" si="0"/>
        <v>270</v>
      </c>
      <c r="D12" s="240"/>
      <c r="E12" s="34"/>
      <c r="F12" s="254"/>
      <c r="G12" s="34"/>
      <c r="H12" s="243"/>
      <c r="I12" s="34"/>
      <c r="J12" s="263"/>
      <c r="K12" s="34"/>
      <c r="L12" s="223"/>
      <c r="M12" s="176"/>
      <c r="N12" s="234"/>
      <c r="O12" s="63">
        <v>270</v>
      </c>
      <c r="P12" s="234"/>
      <c r="Q12" s="57"/>
      <c r="R12" s="95"/>
    </row>
    <row r="13" spans="1:19" s="1" customFormat="1" ht="23.65" customHeight="1" x14ac:dyDescent="0.2">
      <c r="A13" s="72" t="s">
        <v>6</v>
      </c>
      <c r="B13" s="274">
        <f>C13/C5</f>
        <v>0.28656443486585459</v>
      </c>
      <c r="C13" s="200">
        <f t="shared" si="0"/>
        <v>179902</v>
      </c>
      <c r="D13" s="255">
        <f>(C13/C14)-1</f>
        <v>-0.54923302814819275</v>
      </c>
      <c r="E13" s="66">
        <v>154081</v>
      </c>
      <c r="F13" s="255">
        <f>(E13/E14)-1</f>
        <v>-0.5504238091764535</v>
      </c>
      <c r="G13" s="194">
        <v>6604</v>
      </c>
      <c r="H13" s="283">
        <f>(G13/G14)-1</f>
        <v>-0.59158936301793452</v>
      </c>
      <c r="I13" s="66">
        <v>18525</v>
      </c>
      <c r="J13" s="255">
        <f>(I13/I14)-1</f>
        <v>-0.51190915318543495</v>
      </c>
      <c r="K13" s="66">
        <v>692</v>
      </c>
      <c r="L13" s="218">
        <f>(K13/K14)-1</f>
        <v>-0.69285397248113623</v>
      </c>
      <c r="M13" s="174"/>
      <c r="N13" s="231"/>
      <c r="O13" s="56"/>
      <c r="P13" s="231"/>
      <c r="Q13" s="56"/>
      <c r="R13" s="97"/>
    </row>
    <row r="14" spans="1:19" s="1" customFormat="1" ht="18" customHeight="1" x14ac:dyDescent="0.2">
      <c r="A14" s="73"/>
      <c r="B14" s="275">
        <f>C14/C6</f>
        <v>0.32894196770763789</v>
      </c>
      <c r="C14" s="108">
        <f t="shared" si="0"/>
        <v>399102</v>
      </c>
      <c r="D14" s="264"/>
      <c r="E14" s="66">
        <v>342725</v>
      </c>
      <c r="F14" s="256"/>
      <c r="G14" s="194">
        <v>16170</v>
      </c>
      <c r="H14" s="244"/>
      <c r="I14" s="66">
        <v>37954</v>
      </c>
      <c r="J14" s="253"/>
      <c r="K14" s="66">
        <v>2253</v>
      </c>
      <c r="L14" s="225"/>
      <c r="M14" s="175"/>
      <c r="N14" s="232"/>
      <c r="O14" s="58"/>
      <c r="P14" s="232"/>
      <c r="Q14" s="58"/>
      <c r="R14" s="96"/>
    </row>
    <row r="15" spans="1:19" s="1" customFormat="1" ht="23.65" customHeight="1" x14ac:dyDescent="0.2">
      <c r="A15" s="65" t="s">
        <v>7</v>
      </c>
      <c r="B15" s="270">
        <f>C15/C5</f>
        <v>2.4291601158988132E-3</v>
      </c>
      <c r="C15" s="200">
        <f t="shared" si="0"/>
        <v>1525</v>
      </c>
      <c r="D15" s="255">
        <f>(C15/C16)-1</f>
        <v>-0.43308550185873607</v>
      </c>
      <c r="E15" s="193"/>
      <c r="F15" s="224"/>
      <c r="G15" s="193"/>
      <c r="H15" s="245"/>
      <c r="I15" s="193"/>
      <c r="J15" s="281"/>
      <c r="K15" s="193"/>
      <c r="L15" s="226"/>
      <c r="M15" s="177">
        <v>757</v>
      </c>
      <c r="N15" s="233">
        <f>(M15/M16)-1</f>
        <v>-0.55627198124267285</v>
      </c>
      <c r="O15" s="34">
        <v>768</v>
      </c>
      <c r="P15" s="233">
        <f>(O15/O16)-1</f>
        <v>-0.21951219512195119</v>
      </c>
      <c r="Q15" s="57"/>
      <c r="R15" s="95"/>
    </row>
    <row r="16" spans="1:19" s="1" customFormat="1" ht="18" customHeight="1" x14ac:dyDescent="0.2">
      <c r="A16" s="73"/>
      <c r="B16" s="271">
        <f>C16/C6</f>
        <v>2.2171121496097389E-3</v>
      </c>
      <c r="C16" s="108">
        <f>E16+G16+I16+K16+M16+O16+Q16</f>
        <v>2690</v>
      </c>
      <c r="D16" s="265"/>
      <c r="E16" s="35"/>
      <c r="F16" s="257"/>
      <c r="G16" s="35"/>
      <c r="H16" s="246"/>
      <c r="I16" s="35"/>
      <c r="J16" s="282"/>
      <c r="K16" s="35"/>
      <c r="L16" s="221"/>
      <c r="M16" s="177">
        <v>1706</v>
      </c>
      <c r="N16" s="285"/>
      <c r="O16" s="34">
        <v>984</v>
      </c>
      <c r="P16" s="232"/>
      <c r="Q16" s="58"/>
      <c r="R16" s="96"/>
    </row>
    <row r="17" spans="1:18" s="1" customFormat="1" ht="23.65" customHeight="1" x14ac:dyDescent="0.2">
      <c r="A17" s="65" t="s">
        <v>34</v>
      </c>
      <c r="B17" s="67">
        <f>C17/C5</f>
        <v>0</v>
      </c>
      <c r="C17" s="200">
        <f t="shared" si="0"/>
        <v>0</v>
      </c>
      <c r="D17" s="255"/>
      <c r="E17" s="34"/>
      <c r="F17" s="258"/>
      <c r="G17" s="34"/>
      <c r="H17" s="245"/>
      <c r="I17" s="34"/>
      <c r="J17" s="281"/>
      <c r="K17" s="34"/>
      <c r="L17" s="226"/>
      <c r="M17" s="314"/>
      <c r="N17" s="215"/>
      <c r="O17" s="56"/>
      <c r="P17" s="235"/>
      <c r="Q17" s="57"/>
      <c r="R17" s="95"/>
    </row>
    <row r="18" spans="1:18" s="1" customFormat="1" ht="18" customHeight="1" x14ac:dyDescent="0.2">
      <c r="A18" s="65"/>
      <c r="B18" s="68">
        <f>C18/C6</f>
        <v>0</v>
      </c>
      <c r="C18" s="108">
        <f t="shared" si="0"/>
        <v>0</v>
      </c>
      <c r="D18" s="266"/>
      <c r="E18" s="34"/>
      <c r="F18" s="258"/>
      <c r="G18" s="34"/>
      <c r="H18" s="245"/>
      <c r="I18" s="34"/>
      <c r="J18" s="281"/>
      <c r="K18" s="34"/>
      <c r="L18" s="226"/>
      <c r="M18" s="177"/>
      <c r="N18" s="99"/>
      <c r="O18" s="58"/>
      <c r="P18" s="232"/>
      <c r="Q18" s="58"/>
      <c r="R18" s="96"/>
    </row>
    <row r="19" spans="1:18" s="1" customFormat="1" ht="23.65" customHeight="1" x14ac:dyDescent="0.2">
      <c r="A19" s="72" t="s">
        <v>33</v>
      </c>
      <c r="B19" s="274">
        <f>C19/C5</f>
        <v>9.3980620877396712E-2</v>
      </c>
      <c r="C19" s="200">
        <f t="shared" si="0"/>
        <v>59000</v>
      </c>
      <c r="D19" s="255">
        <f>(C19/C20)-1</f>
        <v>-0.62557274677294483</v>
      </c>
      <c r="E19" s="66">
        <v>58492</v>
      </c>
      <c r="F19" s="255">
        <f>(E19/E20)-1</f>
        <v>-0.62214958463068948</v>
      </c>
      <c r="G19" s="194">
        <v>284</v>
      </c>
      <c r="H19" s="283">
        <f>(G19/G20)-1</f>
        <v>-0.75911789652247674</v>
      </c>
      <c r="I19" s="194">
        <v>192</v>
      </c>
      <c r="J19" s="283">
        <f>(I19/I20)-1</f>
        <v>-0.66782006920415227</v>
      </c>
      <c r="K19" s="194">
        <v>32</v>
      </c>
      <c r="L19" s="345">
        <f>(K19/K20)-1</f>
        <v>-0.9684729064039409</v>
      </c>
      <c r="M19" s="56"/>
      <c r="N19" s="214"/>
      <c r="O19" s="57"/>
      <c r="P19" s="234"/>
      <c r="Q19" s="57"/>
      <c r="R19" s="95"/>
    </row>
    <row r="20" spans="1:18" s="1" customFormat="1" ht="18" customHeight="1" x14ac:dyDescent="0.2">
      <c r="A20" s="73"/>
      <c r="B20" s="275">
        <f>C20/C6</f>
        <v>0.12987331965152601</v>
      </c>
      <c r="C20" s="108">
        <f t="shared" si="0"/>
        <v>157574</v>
      </c>
      <c r="D20" s="267"/>
      <c r="E20" s="66">
        <v>154802</v>
      </c>
      <c r="F20" s="259"/>
      <c r="G20" s="194">
        <v>1179</v>
      </c>
      <c r="H20" s="247"/>
      <c r="I20" s="194">
        <v>578</v>
      </c>
      <c r="J20" s="284"/>
      <c r="K20" s="194">
        <v>1015</v>
      </c>
      <c r="L20" s="183"/>
      <c r="M20" s="175"/>
      <c r="N20" s="98"/>
      <c r="O20" s="58"/>
      <c r="P20" s="236"/>
      <c r="Q20" s="58"/>
      <c r="R20" s="96"/>
    </row>
    <row r="21" spans="1:18" s="1" customFormat="1" ht="26.1" customHeight="1" x14ac:dyDescent="0.2">
      <c r="A21" s="123" t="s">
        <v>17</v>
      </c>
      <c r="B21" s="279">
        <f>C21/C5</f>
        <v>0.99900603546733058</v>
      </c>
      <c r="C21" s="196">
        <f>E21+G21+I21+M21+O21+K21</f>
        <v>627165</v>
      </c>
      <c r="D21" s="268">
        <f>(C21/C22)-1</f>
        <v>-0.48233382087354437</v>
      </c>
      <c r="E21" s="125">
        <f>E7+E9+E11+E13+E15+E19</f>
        <v>473044</v>
      </c>
      <c r="F21" s="260">
        <f>(E21/E22)-1</f>
        <v>-0.53932870951971945</v>
      </c>
      <c r="G21" s="125">
        <f>G7+G9+G11+G13+G15+G17+G19</f>
        <v>16919</v>
      </c>
      <c r="H21" s="237">
        <f>(G21/G22)-1</f>
        <v>-0.5887457462323773</v>
      </c>
      <c r="I21" s="125">
        <f>I7+I9+I13+I19</f>
        <v>131909</v>
      </c>
      <c r="J21" s="248">
        <f>(I21/I22)-1</f>
        <v>1.8964265298870631E-2</v>
      </c>
      <c r="K21" s="125">
        <f>K7+K9+K13+K19</f>
        <v>3450</v>
      </c>
      <c r="L21" s="237">
        <f>(K21/K22)-1</f>
        <v>-0.68952483801295894</v>
      </c>
      <c r="M21" s="178">
        <f>M15+M17</f>
        <v>757</v>
      </c>
      <c r="N21" s="237">
        <f>(M21/M22)-1</f>
        <v>-0.55627198124267285</v>
      </c>
      <c r="O21" s="126">
        <f>O11+O15</f>
        <v>1086</v>
      </c>
      <c r="P21" s="237">
        <f>(O21/O22)-1</f>
        <v>-0.13397129186602874</v>
      </c>
      <c r="Q21" s="127"/>
      <c r="R21" s="128"/>
    </row>
    <row r="22" spans="1:18" s="1" customFormat="1" ht="28.5" customHeight="1" x14ac:dyDescent="0.2">
      <c r="A22" s="129" t="s">
        <v>18</v>
      </c>
      <c r="B22" s="322">
        <f>C22/C6</f>
        <v>0.99854445351070231</v>
      </c>
      <c r="C22" s="126">
        <f>E22+G22+I22+M22+O22+K22</f>
        <v>1211524</v>
      </c>
      <c r="D22" s="132"/>
      <c r="E22" s="143">
        <f>E8+E10+E12+E14+E16+E20</f>
        <v>1026858</v>
      </c>
      <c r="F22" s="202"/>
      <c r="G22" s="195">
        <f>G8+G10+G12+G14+G16+G18+G20</f>
        <v>41140</v>
      </c>
      <c r="H22" s="134"/>
      <c r="I22" s="195">
        <f>I8+I10+I14+I20</f>
        <v>129454</v>
      </c>
      <c r="J22" s="134"/>
      <c r="K22" s="195">
        <f>K8+K10+K14+K20</f>
        <v>11112</v>
      </c>
      <c r="L22" s="184"/>
      <c r="M22" s="179">
        <f>M16+M18</f>
        <v>1706</v>
      </c>
      <c r="N22" s="199"/>
      <c r="O22" s="143">
        <f>O12+O16</f>
        <v>1254</v>
      </c>
      <c r="P22" s="135"/>
      <c r="Q22" s="136"/>
      <c r="R22" s="137"/>
    </row>
    <row r="23" spans="1:18" s="169" customFormat="1" ht="18" customHeight="1" x14ac:dyDescent="0.2">
      <c r="A23" s="337" t="s">
        <v>55</v>
      </c>
      <c r="B23" s="346">
        <f>C23/C5</f>
        <v>1.5928918792779104E-6</v>
      </c>
      <c r="C23" s="347">
        <f>E23+G23+I23+K23+M23+O23+Q23</f>
        <v>1</v>
      </c>
      <c r="D23" s="364">
        <v>1</v>
      </c>
      <c r="E23" s="348">
        <v>1</v>
      </c>
      <c r="F23" s="364">
        <v>1</v>
      </c>
      <c r="G23" s="348"/>
      <c r="H23" s="349"/>
      <c r="I23" s="348"/>
      <c r="J23" s="349"/>
      <c r="K23" s="348"/>
      <c r="L23" s="349"/>
      <c r="M23" s="348"/>
      <c r="N23" s="350"/>
      <c r="O23" s="348"/>
      <c r="P23" s="351"/>
      <c r="Q23" s="352"/>
      <c r="R23" s="353"/>
    </row>
    <row r="24" spans="1:18" s="169" customFormat="1" ht="18" customHeight="1" x14ac:dyDescent="0.2">
      <c r="A24" s="107"/>
      <c r="B24" s="354">
        <f>C24/C6</f>
        <v>0</v>
      </c>
      <c r="C24" s="355">
        <f>E24+G24+I24+K24+M24+O24+Q24</f>
        <v>0</v>
      </c>
      <c r="D24" s="356"/>
      <c r="E24" s="357"/>
      <c r="F24" s="358"/>
      <c r="G24" s="357"/>
      <c r="H24" s="359"/>
      <c r="I24" s="357"/>
      <c r="J24" s="359"/>
      <c r="K24" s="357"/>
      <c r="L24" s="359"/>
      <c r="M24" s="357"/>
      <c r="N24" s="360"/>
      <c r="O24" s="357"/>
      <c r="P24" s="361"/>
      <c r="Q24" s="362"/>
      <c r="R24" s="363"/>
    </row>
    <row r="25" spans="1:18" s="1" customFormat="1" ht="23.25" customHeight="1" x14ac:dyDescent="0.2">
      <c r="A25" s="324" t="s">
        <v>42</v>
      </c>
      <c r="B25" s="323">
        <f>C25/C5</f>
        <v>9.875929651523044E-5</v>
      </c>
      <c r="C25" s="211">
        <f>E25+G25+I25+K25+M25+O25+Q25</f>
        <v>62</v>
      </c>
      <c r="D25" s="255">
        <f>(C25/C26)-1</f>
        <v>-0.80864197530864201</v>
      </c>
      <c r="E25" s="338">
        <v>61</v>
      </c>
      <c r="F25" s="255">
        <f>(E25/E26)-1</f>
        <v>-0.7447698744769875</v>
      </c>
      <c r="G25" s="338"/>
      <c r="H25" s="339"/>
      <c r="I25" s="338">
        <v>1</v>
      </c>
      <c r="J25" s="255">
        <f>(I25/I26)-1</f>
        <v>-0.98795180722891562</v>
      </c>
      <c r="K25" s="338"/>
      <c r="L25" s="340"/>
      <c r="M25" s="341"/>
      <c r="N25" s="342"/>
      <c r="O25" s="200"/>
      <c r="P25" s="342"/>
      <c r="Q25" s="343"/>
      <c r="R25" s="344"/>
    </row>
    <row r="26" spans="1:18" s="1" customFormat="1" ht="18" customHeight="1" x14ac:dyDescent="0.2">
      <c r="A26" s="107"/>
      <c r="B26" s="117">
        <f>C26/C6</f>
        <v>2.6704250426526225E-4</v>
      </c>
      <c r="C26" s="201">
        <f>E26+G26+I26+K26+M26+O26+Q26</f>
        <v>324</v>
      </c>
      <c r="D26" s="109"/>
      <c r="E26" s="116">
        <v>239</v>
      </c>
      <c r="F26" s="110"/>
      <c r="G26" s="116">
        <v>2</v>
      </c>
      <c r="H26" s="111"/>
      <c r="I26" s="116">
        <v>83</v>
      </c>
      <c r="J26" s="111"/>
      <c r="K26" s="116"/>
      <c r="L26" s="185"/>
      <c r="M26" s="180"/>
      <c r="N26" s="112"/>
      <c r="O26" s="108"/>
      <c r="P26" s="112"/>
      <c r="Q26" s="113"/>
      <c r="R26" s="114"/>
    </row>
    <row r="27" spans="1:18" s="1" customFormat="1" ht="25.5" customHeight="1" x14ac:dyDescent="0.2">
      <c r="A27" s="138" t="s">
        <v>17</v>
      </c>
      <c r="B27" s="124">
        <f>C27/C5</f>
        <v>1.0035218839450834E-4</v>
      </c>
      <c r="C27" s="139">
        <f>E27+G27+I27+M27+O27+K27</f>
        <v>63</v>
      </c>
      <c r="D27" s="268">
        <f>(C27/C28)-1</f>
        <v>-0.80555555555555558</v>
      </c>
      <c r="E27" s="125">
        <f>E25+E23</f>
        <v>62</v>
      </c>
      <c r="F27" s="268">
        <f>(E27/E28)-1</f>
        <v>-0.7405857740585774</v>
      </c>
      <c r="G27" s="125">
        <f>G25+G23</f>
        <v>0</v>
      </c>
      <c r="H27" s="151">
        <v>-1</v>
      </c>
      <c r="I27" s="125">
        <f>I25+I23</f>
        <v>1</v>
      </c>
      <c r="J27" s="268">
        <f>(I27/I28)-1</f>
        <v>-0.98795180722891562</v>
      </c>
      <c r="K27" s="125">
        <f>K25+K23</f>
        <v>0</v>
      </c>
      <c r="L27" s="186"/>
      <c r="M27" s="125">
        <f>M25+M23</f>
        <v>0</v>
      </c>
      <c r="N27" s="152"/>
      <c r="O27" s="125">
        <f>O25+O23</f>
        <v>0</v>
      </c>
      <c r="P27" s="140"/>
      <c r="Q27" s="125">
        <f>Q25+Q23</f>
        <v>0</v>
      </c>
      <c r="R27" s="141"/>
    </row>
    <row r="28" spans="1:18" s="1" customFormat="1" ht="18" customHeight="1" x14ac:dyDescent="0.2">
      <c r="A28" s="142" t="s">
        <v>44</v>
      </c>
      <c r="B28" s="130">
        <f>C28/C6</f>
        <v>2.6704250426526225E-4</v>
      </c>
      <c r="C28" s="131">
        <f>E28+G28+I28+M28+O28+K28</f>
        <v>324</v>
      </c>
      <c r="D28" s="277"/>
      <c r="E28" s="131">
        <f>E26+E24</f>
        <v>239</v>
      </c>
      <c r="F28" s="133"/>
      <c r="G28" s="131">
        <f>G26+G24</f>
        <v>2</v>
      </c>
      <c r="H28" s="134"/>
      <c r="I28" s="131">
        <f>I26+I24</f>
        <v>83</v>
      </c>
      <c r="J28" s="134"/>
      <c r="K28" s="131">
        <f>K26+K24</f>
        <v>0</v>
      </c>
      <c r="L28" s="184"/>
      <c r="M28" s="131">
        <f>M26+M24</f>
        <v>0</v>
      </c>
      <c r="N28" s="153"/>
      <c r="O28" s="131">
        <f>O26+O24</f>
        <v>0</v>
      </c>
      <c r="P28" s="144"/>
      <c r="Q28" s="131">
        <f>Q26+Q24</f>
        <v>0</v>
      </c>
      <c r="R28" s="145"/>
    </row>
    <row r="29" spans="1:18" s="1" customFormat="1" ht="24.95" customHeight="1" x14ac:dyDescent="0.2">
      <c r="A29" s="65" t="s">
        <v>9</v>
      </c>
      <c r="B29" s="269">
        <f>C29/C5</f>
        <v>8.8564788487851805E-4</v>
      </c>
      <c r="C29" s="49">
        <f>E29+G29+I29+K29+M29+O29+Q29</f>
        <v>556</v>
      </c>
      <c r="D29" s="250">
        <f>(C29/C30)-1</f>
        <v>-0.61442441054091534</v>
      </c>
      <c r="E29" s="49"/>
      <c r="F29" s="91"/>
      <c r="G29" s="49"/>
      <c r="H29" s="59"/>
      <c r="I29" s="49"/>
      <c r="J29" s="59"/>
      <c r="K29" s="49"/>
      <c r="L29" s="187"/>
      <c r="M29" s="176"/>
      <c r="N29" s="94"/>
      <c r="O29" s="57"/>
      <c r="P29" s="94"/>
      <c r="Q29" s="34">
        <v>556</v>
      </c>
      <c r="R29" s="365">
        <f>(Q29/Q30)-1</f>
        <v>-0.61442441054091534</v>
      </c>
    </row>
    <row r="30" spans="1:18" s="1" customFormat="1" ht="18" customHeight="1" x14ac:dyDescent="0.2">
      <c r="A30" s="70"/>
      <c r="B30" s="68">
        <f>C30/C6</f>
        <v>1.1885039850324324E-3</v>
      </c>
      <c r="C30" s="49">
        <f t="shared" ref="C30:C32" si="1">E30+G30+I30+K30+M30+O30+Q30</f>
        <v>1442</v>
      </c>
      <c r="D30" s="278"/>
      <c r="E30" s="62"/>
      <c r="F30" s="92"/>
      <c r="G30" s="62"/>
      <c r="H30" s="61"/>
      <c r="I30" s="62"/>
      <c r="J30" s="61"/>
      <c r="K30" s="62"/>
      <c r="L30" s="188"/>
      <c r="M30" s="175"/>
      <c r="N30" s="93"/>
      <c r="O30" s="58"/>
      <c r="P30" s="93"/>
      <c r="Q30" s="34">
        <v>1442</v>
      </c>
      <c r="R30" s="118"/>
    </row>
    <row r="31" spans="1:18" s="1" customFormat="1" ht="24.95" customHeight="1" x14ac:dyDescent="0.2">
      <c r="A31" s="65" t="s">
        <v>10</v>
      </c>
      <c r="B31" s="386">
        <f>C31/C5</f>
        <v>7.9644593963895515E-6</v>
      </c>
      <c r="C31" s="366">
        <f t="shared" si="1"/>
        <v>5</v>
      </c>
      <c r="D31" s="385">
        <v>1</v>
      </c>
      <c r="E31" s="367"/>
      <c r="F31" s="368"/>
      <c r="G31" s="367"/>
      <c r="H31" s="369"/>
      <c r="I31" s="367"/>
      <c r="J31" s="369"/>
      <c r="K31" s="367"/>
      <c r="L31" s="370"/>
      <c r="M31" s="26"/>
      <c r="N31" s="371"/>
      <c r="O31" s="372"/>
      <c r="P31" s="371"/>
      <c r="Q31" s="373">
        <v>5</v>
      </c>
      <c r="R31" s="374">
        <v>1</v>
      </c>
    </row>
    <row r="32" spans="1:18" s="1" customFormat="1" ht="18" customHeight="1" x14ac:dyDescent="0.2">
      <c r="A32" s="60"/>
      <c r="B32" s="375">
        <f>C32/C6</f>
        <v>0</v>
      </c>
      <c r="C32" s="367">
        <f t="shared" si="1"/>
        <v>0</v>
      </c>
      <c r="D32" s="376"/>
      <c r="E32" s="377"/>
      <c r="F32" s="378"/>
      <c r="G32" s="355"/>
      <c r="H32" s="379"/>
      <c r="I32" s="377"/>
      <c r="J32" s="379"/>
      <c r="K32" s="377"/>
      <c r="L32" s="380"/>
      <c r="M32" s="27"/>
      <c r="N32" s="381"/>
      <c r="O32" s="382"/>
      <c r="P32" s="381"/>
      <c r="Q32" s="383"/>
      <c r="R32" s="384"/>
    </row>
    <row r="33" spans="1:18" s="1" customFormat="1" ht="26.25" customHeight="1" x14ac:dyDescent="0.2">
      <c r="A33" s="335" t="s">
        <v>11</v>
      </c>
      <c r="B33" s="276">
        <f>C33/C5</f>
        <v>8.9361234427490764E-4</v>
      </c>
      <c r="C33" s="139">
        <f>C29+C31</f>
        <v>561</v>
      </c>
      <c r="D33" s="237">
        <f>(C33/C34)-1</f>
        <v>-0.61095700416088761</v>
      </c>
      <c r="E33" s="126"/>
      <c r="F33" s="146"/>
      <c r="G33" s="126"/>
      <c r="H33" s="147"/>
      <c r="I33" s="126"/>
      <c r="J33" s="147"/>
      <c r="K33" s="126"/>
      <c r="L33" s="189"/>
      <c r="M33" s="181"/>
      <c r="N33" s="148"/>
      <c r="O33" s="127"/>
      <c r="P33" s="148"/>
      <c r="Q33" s="149">
        <f>Q29+Q31</f>
        <v>561</v>
      </c>
      <c r="R33" s="237">
        <f>(Q33/Q34)-1</f>
        <v>-0.61095700416088761</v>
      </c>
    </row>
    <row r="34" spans="1:18" s="1" customFormat="1" ht="18" customHeight="1" x14ac:dyDescent="0.2">
      <c r="A34" s="335"/>
      <c r="B34" s="130">
        <f>C34/C6</f>
        <v>1.1885039850324324E-3</v>
      </c>
      <c r="C34" s="131">
        <f>C30+C32</f>
        <v>1442</v>
      </c>
      <c r="D34" s="132"/>
      <c r="E34" s="131"/>
      <c r="F34" s="133"/>
      <c r="G34" s="131"/>
      <c r="H34" s="134"/>
      <c r="I34" s="131"/>
      <c r="J34" s="134"/>
      <c r="K34" s="131"/>
      <c r="L34" s="184"/>
      <c r="M34" s="182"/>
      <c r="N34" s="135"/>
      <c r="O34" s="136"/>
      <c r="P34" s="135"/>
      <c r="Q34" s="150">
        <f>Q30+Q32</f>
        <v>1442</v>
      </c>
      <c r="R34" s="137"/>
    </row>
    <row r="35" spans="1:18" s="1" customFormat="1" ht="12.75" customHeight="1" x14ac:dyDescent="0.25">
      <c r="B35" s="19"/>
      <c r="I35" s="21"/>
    </row>
    <row r="36" spans="1:18" s="1" customFormat="1" ht="12.75" customHeight="1" x14ac:dyDescent="0.2">
      <c r="A36" s="64"/>
      <c r="B36" s="19"/>
    </row>
    <row r="37" spans="1:18" s="1" customFormat="1" ht="12.75" customHeight="1" x14ac:dyDescent="0.2">
      <c r="A37" s="20"/>
      <c r="B37" s="19"/>
    </row>
    <row r="38" spans="1:18" s="1" customFormat="1" ht="12.75" customHeight="1" x14ac:dyDescent="0.2">
      <c r="B38" s="19"/>
    </row>
    <row r="39" spans="1:18" s="1" customFormat="1" ht="12.75" customHeight="1" x14ac:dyDescent="0.2">
      <c r="B39" s="19"/>
    </row>
    <row r="40" spans="1:18" s="1" customFormat="1" ht="12.75" customHeight="1" x14ac:dyDescent="0.2">
      <c r="B40" s="19"/>
    </row>
    <row r="41" spans="1:18" s="1" customFormat="1" ht="12.75" customHeight="1" x14ac:dyDescent="0.2">
      <c r="B41" s="19"/>
    </row>
    <row r="42" spans="1:18" s="1" customFormat="1" ht="12.75" customHeight="1" x14ac:dyDescent="0.2">
      <c r="B42" s="19"/>
    </row>
    <row r="43" spans="1:18" s="1" customFormat="1" ht="12.75" customHeight="1" x14ac:dyDescent="0.2">
      <c r="B43" s="19"/>
    </row>
    <row r="44" spans="1:18" s="1" customFormat="1" ht="12.75" customHeight="1" x14ac:dyDescent="0.2">
      <c r="B44" s="19"/>
    </row>
    <row r="45" spans="1:18" s="1" customFormat="1" ht="12.75" customHeight="1" x14ac:dyDescent="0.2">
      <c r="B45" s="19"/>
    </row>
    <row r="46" spans="1:18" s="1" customFormat="1" ht="12.75" customHeight="1" x14ac:dyDescent="0.2">
      <c r="B46" s="19"/>
    </row>
    <row r="47" spans="1:18" s="1" customFormat="1" x14ac:dyDescent="0.2">
      <c r="B47" s="19"/>
    </row>
    <row r="48" spans="1:18" s="1" customFormat="1" x14ac:dyDescent="0.2">
      <c r="B48" s="19"/>
    </row>
    <row r="49" spans="2:2" s="1" customFormat="1" x14ac:dyDescent="0.2">
      <c r="B49" s="19"/>
    </row>
    <row r="50" spans="2:2" s="1" customFormat="1" x14ac:dyDescent="0.2">
      <c r="B50" s="19"/>
    </row>
    <row r="51" spans="2:2" s="1" customFormat="1" x14ac:dyDescent="0.2">
      <c r="B51" s="19"/>
    </row>
    <row r="52" spans="2:2" s="1" customFormat="1" x14ac:dyDescent="0.2">
      <c r="B52" s="19"/>
    </row>
    <row r="53" spans="2:2" s="1" customFormat="1" x14ac:dyDescent="0.2">
      <c r="B53" s="19"/>
    </row>
    <row r="54" spans="2:2" s="1" customFormat="1" x14ac:dyDescent="0.2">
      <c r="B54" s="19"/>
    </row>
    <row r="55" spans="2:2" s="1" customFormat="1" x14ac:dyDescent="0.2">
      <c r="B55" s="19"/>
    </row>
    <row r="56" spans="2:2" s="1" customFormat="1" x14ac:dyDescent="0.2">
      <c r="B56" s="19"/>
    </row>
    <row r="57" spans="2:2" s="1" customFormat="1" x14ac:dyDescent="0.2">
      <c r="B57" s="19"/>
    </row>
    <row r="58" spans="2:2" s="1" customFormat="1" x14ac:dyDescent="0.2">
      <c r="B58" s="19"/>
    </row>
    <row r="59" spans="2:2" s="1" customFormat="1" x14ac:dyDescent="0.2">
      <c r="B59" s="19"/>
    </row>
    <row r="60" spans="2:2" s="1" customFormat="1" x14ac:dyDescent="0.2">
      <c r="B60" s="19"/>
    </row>
    <row r="61" spans="2:2" s="1" customFormat="1" x14ac:dyDescent="0.2">
      <c r="B61" s="19"/>
    </row>
    <row r="62" spans="2:2" s="1" customFormat="1" x14ac:dyDescent="0.2">
      <c r="B62" s="19"/>
    </row>
    <row r="63" spans="2:2" s="1" customFormat="1" x14ac:dyDescent="0.2">
      <c r="B63" s="19"/>
    </row>
    <row r="64" spans="2:2" s="1" customFormat="1" x14ac:dyDescent="0.2">
      <c r="B64" s="19"/>
    </row>
    <row r="65" spans="2:2" s="1" customFormat="1" x14ac:dyDescent="0.2">
      <c r="B65" s="19"/>
    </row>
    <row r="66" spans="2:2" s="1" customFormat="1" x14ac:dyDescent="0.2">
      <c r="B66" s="19"/>
    </row>
    <row r="67" spans="2:2" s="1" customFormat="1" x14ac:dyDescent="0.2">
      <c r="B67" s="19"/>
    </row>
    <row r="68" spans="2:2" s="1" customFormat="1" x14ac:dyDescent="0.2">
      <c r="B68" s="19"/>
    </row>
    <row r="69" spans="2:2" s="1" customFormat="1" x14ac:dyDescent="0.2">
      <c r="B69" s="19"/>
    </row>
    <row r="70" spans="2:2" s="1" customFormat="1" x14ac:dyDescent="0.2">
      <c r="B70" s="19"/>
    </row>
    <row r="71" spans="2:2" s="1" customFormat="1" x14ac:dyDescent="0.2">
      <c r="B71" s="19"/>
    </row>
    <row r="72" spans="2:2" s="1" customFormat="1" x14ac:dyDescent="0.2">
      <c r="B72" s="19"/>
    </row>
    <row r="73" spans="2:2" s="1" customFormat="1" x14ac:dyDescent="0.2">
      <c r="B73" s="19"/>
    </row>
    <row r="74" spans="2:2" s="1" customFormat="1" x14ac:dyDescent="0.2">
      <c r="B74" s="19"/>
    </row>
    <row r="75" spans="2:2" s="1" customFormat="1" x14ac:dyDescent="0.2">
      <c r="B75" s="19"/>
    </row>
    <row r="76" spans="2:2" s="1" customFormat="1" x14ac:dyDescent="0.2">
      <c r="B76" s="19"/>
    </row>
    <row r="77" spans="2:2" s="1" customFormat="1" x14ac:dyDescent="0.2">
      <c r="B77" s="19"/>
    </row>
    <row r="78" spans="2:2" s="1" customFormat="1" x14ac:dyDescent="0.2">
      <c r="B78" s="19"/>
    </row>
    <row r="79" spans="2:2" s="1" customFormat="1" x14ac:dyDescent="0.2">
      <c r="B79" s="19"/>
    </row>
    <row r="80" spans="2:2" s="1" customFormat="1" x14ac:dyDescent="0.2">
      <c r="B80" s="19"/>
    </row>
    <row r="81" spans="2:2" s="1" customFormat="1" x14ac:dyDescent="0.2">
      <c r="B81" s="19"/>
    </row>
    <row r="82" spans="2:2" s="1" customFormat="1" x14ac:dyDescent="0.2">
      <c r="B82" s="19"/>
    </row>
    <row r="83" spans="2:2" s="1" customFormat="1" x14ac:dyDescent="0.2">
      <c r="B83" s="19"/>
    </row>
    <row r="84" spans="2:2" s="1" customFormat="1" x14ac:dyDescent="0.2">
      <c r="B84" s="19"/>
    </row>
    <row r="85" spans="2:2" s="1" customFormat="1" x14ac:dyDescent="0.2">
      <c r="B85" s="19"/>
    </row>
    <row r="86" spans="2:2" s="1" customFormat="1" x14ac:dyDescent="0.2">
      <c r="B86" s="19"/>
    </row>
    <row r="87" spans="2:2" s="1" customFormat="1" x14ac:dyDescent="0.2">
      <c r="B87" s="19"/>
    </row>
    <row r="88" spans="2:2" s="1" customFormat="1" x14ac:dyDescent="0.2">
      <c r="B88" s="19"/>
    </row>
    <row r="89" spans="2:2" s="1" customFormat="1" x14ac:dyDescent="0.2">
      <c r="B89" s="19"/>
    </row>
    <row r="90" spans="2:2" s="1" customFormat="1" x14ac:dyDescent="0.2">
      <c r="B90" s="19"/>
    </row>
    <row r="91" spans="2:2" s="1" customFormat="1" x14ac:dyDescent="0.2">
      <c r="B91" s="19"/>
    </row>
    <row r="92" spans="2:2" s="1" customFormat="1" x14ac:dyDescent="0.2">
      <c r="B92" s="19"/>
    </row>
    <row r="93" spans="2:2" s="1" customFormat="1" x14ac:dyDescent="0.2">
      <c r="B93" s="19"/>
    </row>
    <row r="94" spans="2:2" s="1" customFormat="1" x14ac:dyDescent="0.2">
      <c r="B94" s="19"/>
    </row>
    <row r="95" spans="2:2" s="1" customFormat="1" x14ac:dyDescent="0.2">
      <c r="B95" s="19"/>
    </row>
    <row r="96" spans="2:2" s="1" customFormat="1" x14ac:dyDescent="0.2">
      <c r="B96" s="19"/>
    </row>
    <row r="97" spans="2:2" s="1" customFormat="1" x14ac:dyDescent="0.2">
      <c r="B97" s="19"/>
    </row>
    <row r="98" spans="2:2" s="1" customFormat="1" x14ac:dyDescent="0.2">
      <c r="B98" s="19"/>
    </row>
    <row r="99" spans="2:2" s="1" customFormat="1" x14ac:dyDescent="0.2">
      <c r="B99" s="19"/>
    </row>
    <row r="100" spans="2:2" s="1" customFormat="1" x14ac:dyDescent="0.2">
      <c r="B100" s="19"/>
    </row>
    <row r="101" spans="2:2" s="1" customFormat="1" x14ac:dyDescent="0.2">
      <c r="B101" s="19"/>
    </row>
    <row r="102" spans="2:2" s="1" customFormat="1" x14ac:dyDescent="0.2">
      <c r="B102" s="19"/>
    </row>
    <row r="103" spans="2:2" s="1" customFormat="1" x14ac:dyDescent="0.2">
      <c r="B103" s="19"/>
    </row>
    <row r="104" spans="2:2" s="1" customFormat="1" x14ac:dyDescent="0.2">
      <c r="B104" s="19"/>
    </row>
    <row r="105" spans="2:2" s="1" customFormat="1" x14ac:dyDescent="0.2">
      <c r="B105" s="19"/>
    </row>
    <row r="106" spans="2:2" s="1" customFormat="1" x14ac:dyDescent="0.2">
      <c r="B106" s="19"/>
    </row>
    <row r="107" spans="2:2" s="1" customFormat="1" x14ac:dyDescent="0.2">
      <c r="B107" s="19"/>
    </row>
    <row r="108" spans="2:2" s="1" customFormat="1" x14ac:dyDescent="0.2">
      <c r="B108" s="19"/>
    </row>
    <row r="109" spans="2:2" s="1" customFormat="1" x14ac:dyDescent="0.2">
      <c r="B109" s="19"/>
    </row>
    <row r="110" spans="2:2" s="1" customFormat="1" x14ac:dyDescent="0.2">
      <c r="B110" s="19"/>
    </row>
    <row r="111" spans="2:2" s="1" customFormat="1" x14ac:dyDescent="0.2">
      <c r="B111" s="19"/>
    </row>
    <row r="112" spans="2:2" s="1" customFormat="1" x14ac:dyDescent="0.2">
      <c r="B112" s="19"/>
    </row>
    <row r="113" spans="2:2" s="1" customFormat="1" x14ac:dyDescent="0.2">
      <c r="B113" s="19"/>
    </row>
    <row r="114" spans="2:2" s="1" customFormat="1" x14ac:dyDescent="0.2">
      <c r="B114" s="19"/>
    </row>
    <row r="115" spans="2:2" s="1" customFormat="1" x14ac:dyDescent="0.2">
      <c r="B115" s="19"/>
    </row>
    <row r="116" spans="2:2" s="1" customFormat="1" x14ac:dyDescent="0.2">
      <c r="B116" s="19"/>
    </row>
    <row r="117" spans="2:2" s="1" customFormat="1" x14ac:dyDescent="0.2">
      <c r="B117" s="19"/>
    </row>
    <row r="118" spans="2:2" s="1" customFormat="1" x14ac:dyDescent="0.2">
      <c r="B118" s="19"/>
    </row>
    <row r="119" spans="2:2" s="1" customFormat="1" x14ac:dyDescent="0.2">
      <c r="B119" s="19"/>
    </row>
    <row r="120" spans="2:2" s="1" customFormat="1" x14ac:dyDescent="0.2">
      <c r="B120" s="19"/>
    </row>
    <row r="121" spans="2:2" s="1" customFormat="1" x14ac:dyDescent="0.2">
      <c r="B121" s="19"/>
    </row>
    <row r="122" spans="2:2" s="1" customFormat="1" x14ac:dyDescent="0.2">
      <c r="B122" s="19"/>
    </row>
    <row r="123" spans="2:2" s="1" customFormat="1" x14ac:dyDescent="0.2">
      <c r="B123" s="19"/>
    </row>
    <row r="124" spans="2:2" s="1" customFormat="1" x14ac:dyDescent="0.2">
      <c r="B124" s="19"/>
    </row>
    <row r="125" spans="2:2" s="1" customFormat="1" x14ac:dyDescent="0.2">
      <c r="B125" s="19"/>
    </row>
    <row r="126" spans="2:2" s="1" customFormat="1" x14ac:dyDescent="0.2">
      <c r="B126" s="19"/>
    </row>
    <row r="127" spans="2:2" s="1" customFormat="1" x14ac:dyDescent="0.2">
      <c r="B127" s="19"/>
    </row>
    <row r="128" spans="2:2" s="1" customFormat="1" x14ac:dyDescent="0.2">
      <c r="B128" s="19"/>
    </row>
    <row r="129" spans="2:2" s="1" customFormat="1" x14ac:dyDescent="0.2">
      <c r="B129" s="19"/>
    </row>
    <row r="130" spans="2:2" s="1" customFormat="1" x14ac:dyDescent="0.2">
      <c r="B130" s="19"/>
    </row>
    <row r="131" spans="2:2" s="1" customFormat="1" x14ac:dyDescent="0.2">
      <c r="B131" s="19"/>
    </row>
    <row r="132" spans="2:2" s="1" customFormat="1" x14ac:dyDescent="0.2">
      <c r="B132" s="19"/>
    </row>
    <row r="133" spans="2:2" s="1" customFormat="1" x14ac:dyDescent="0.2">
      <c r="B133" s="19"/>
    </row>
    <row r="134" spans="2:2" s="1" customFormat="1" x14ac:dyDescent="0.2">
      <c r="B134" s="19"/>
    </row>
    <row r="135" spans="2:2" s="1" customFormat="1" x14ac:dyDescent="0.2">
      <c r="B135" s="19"/>
    </row>
    <row r="136" spans="2:2" s="1" customFormat="1" x14ac:dyDescent="0.2">
      <c r="B136" s="19"/>
    </row>
    <row r="137" spans="2:2" s="1" customFormat="1" x14ac:dyDescent="0.2">
      <c r="B137" s="19"/>
    </row>
    <row r="138" spans="2:2" s="1" customFormat="1" x14ac:dyDescent="0.2">
      <c r="B138" s="19"/>
    </row>
    <row r="139" spans="2:2" s="1" customFormat="1" x14ac:dyDescent="0.2">
      <c r="B139" s="19"/>
    </row>
    <row r="140" spans="2:2" s="1" customFormat="1" x14ac:dyDescent="0.2">
      <c r="B140" s="19"/>
    </row>
    <row r="141" spans="2:2" s="1" customFormat="1" x14ac:dyDescent="0.2">
      <c r="B141" s="19"/>
    </row>
    <row r="142" spans="2:2" s="1" customFormat="1" x14ac:dyDescent="0.2">
      <c r="B142" s="19"/>
    </row>
    <row r="143" spans="2:2" s="1" customFormat="1" x14ac:dyDescent="0.2">
      <c r="B143" s="19"/>
    </row>
    <row r="144" spans="2:2" s="1" customFormat="1" x14ac:dyDescent="0.2">
      <c r="B144" s="19"/>
    </row>
    <row r="145" spans="2:2" s="1" customFormat="1" x14ac:dyDescent="0.2">
      <c r="B145" s="19"/>
    </row>
    <row r="146" spans="2:2" s="1" customFormat="1" x14ac:dyDescent="0.2">
      <c r="B146" s="19"/>
    </row>
    <row r="147" spans="2:2" s="1" customFormat="1" x14ac:dyDescent="0.2">
      <c r="B147" s="19"/>
    </row>
    <row r="148" spans="2:2" s="1" customFormat="1" x14ac:dyDescent="0.2">
      <c r="B148" s="19"/>
    </row>
    <row r="149" spans="2:2" s="1" customFormat="1" x14ac:dyDescent="0.2">
      <c r="B149" s="19"/>
    </row>
    <row r="150" spans="2:2" s="1" customFormat="1" x14ac:dyDescent="0.2">
      <c r="B150" s="19"/>
    </row>
    <row r="151" spans="2:2" s="1" customFormat="1" x14ac:dyDescent="0.2">
      <c r="B151" s="19"/>
    </row>
    <row r="152" spans="2:2" s="1" customFormat="1" x14ac:dyDescent="0.2">
      <c r="B152" s="19"/>
    </row>
    <row r="153" spans="2:2" s="1" customFormat="1" x14ac:dyDescent="0.2">
      <c r="B153" s="19"/>
    </row>
    <row r="154" spans="2:2" s="1" customFormat="1" x14ac:dyDescent="0.2">
      <c r="B154" s="19"/>
    </row>
    <row r="155" spans="2:2" s="1" customFormat="1" x14ac:dyDescent="0.2">
      <c r="B155" s="19"/>
    </row>
    <row r="156" spans="2:2" s="1" customFormat="1" x14ac:dyDescent="0.2">
      <c r="B156" s="19"/>
    </row>
    <row r="157" spans="2:2" s="1" customFormat="1" x14ac:dyDescent="0.2">
      <c r="B157" s="19"/>
    </row>
    <row r="158" spans="2:2" s="1" customFormat="1" x14ac:dyDescent="0.2">
      <c r="B158" s="19"/>
    </row>
    <row r="159" spans="2:2" s="1" customFormat="1" x14ac:dyDescent="0.2">
      <c r="B159" s="19"/>
    </row>
    <row r="160" spans="2:2" s="1" customFormat="1" x14ac:dyDescent="0.2">
      <c r="B160" s="19"/>
    </row>
    <row r="161" spans="2:2" s="1" customFormat="1" x14ac:dyDescent="0.2">
      <c r="B161" s="19"/>
    </row>
    <row r="162" spans="2:2" s="1" customFormat="1" x14ac:dyDescent="0.2">
      <c r="B162" s="19"/>
    </row>
    <row r="163" spans="2:2" s="1" customFormat="1" x14ac:dyDescent="0.2">
      <c r="B163" s="19"/>
    </row>
    <row r="164" spans="2:2" s="1" customFormat="1" x14ac:dyDescent="0.2">
      <c r="B164" s="19"/>
    </row>
  </sheetData>
  <mergeCells count="11">
    <mergeCell ref="A33:A34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2020-07-27T10:41:17Z</cp:lastPrinted>
  <dcterms:created xsi:type="dcterms:W3CDTF">2008-02-27T09:42:04Z</dcterms:created>
  <dcterms:modified xsi:type="dcterms:W3CDTF">2020-07-28T07:18:27Z</dcterms:modified>
</cp:coreProperties>
</file>